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60" windowWidth="19320" windowHeight="3660" activeTab="1"/>
  </bookViews>
  <sheets>
    <sheet name="Esimesed-tagumised" sheetId="10" r:id="rId1"/>
    <sheet name="SOODUS" sheetId="12" r:id="rId2"/>
    <sheet name="ÄRI" sheetId="13" r:id="rId3"/>
  </sheets>
  <calcPr calcId="145621"/>
</workbook>
</file>

<file path=xl/calcChain.xml><?xml version="1.0" encoding="utf-8"?>
<calcChain xmlns="http://schemas.openxmlformats.org/spreadsheetml/2006/main">
  <c r="Z283" i="12" l="1"/>
  <c r="Y283" i="12"/>
  <c r="AC283" i="12" s="1"/>
  <c r="Z276" i="12"/>
  <c r="Y276" i="12"/>
  <c r="AC276" i="12" s="1"/>
  <c r="AD269" i="12"/>
  <c r="AC269" i="12"/>
  <c r="Z269" i="12"/>
  <c r="Y269" i="12"/>
  <c r="Z260" i="12"/>
  <c r="Y260" i="12"/>
  <c r="AD260" i="12" s="1"/>
  <c r="Z253" i="12"/>
  <c r="Y253" i="12"/>
  <c r="AD253" i="12" s="1"/>
  <c r="Z250" i="12"/>
  <c r="Y250" i="12"/>
  <c r="AC250" i="12" s="1"/>
  <c r="AD243" i="12"/>
  <c r="AC243" i="12"/>
  <c r="Z243" i="12"/>
  <c r="Y243" i="12"/>
  <c r="Z231" i="12"/>
  <c r="Y231" i="12"/>
  <c r="AD231" i="12" s="1"/>
  <c r="Z216" i="12"/>
  <c r="Y216" i="12"/>
  <c r="AC216" i="12" s="1"/>
  <c r="AD283" i="12" l="1"/>
  <c r="AD276" i="12"/>
  <c r="AC260" i="12"/>
  <c r="AC253" i="12"/>
  <c r="AD250" i="12"/>
  <c r="AC231" i="12"/>
  <c r="AD216" i="12"/>
  <c r="Z346" i="12"/>
  <c r="Y346" i="12"/>
  <c r="AD346" i="12" s="1"/>
  <c r="AD345" i="12"/>
  <c r="Z345" i="12"/>
  <c r="Y345" i="12"/>
  <c r="AC345" i="12" s="1"/>
  <c r="AD343" i="12"/>
  <c r="AC343" i="12"/>
  <c r="Z343" i="12"/>
  <c r="Y343" i="12"/>
  <c r="Z338" i="12"/>
  <c r="Y338" i="12"/>
  <c r="AD338" i="12" s="1"/>
  <c r="AD337" i="12"/>
  <c r="AC337" i="12"/>
  <c r="Z337" i="12"/>
  <c r="Y337" i="12"/>
  <c r="Z333" i="12"/>
  <c r="Y333" i="12"/>
  <c r="AD333" i="12" s="1"/>
  <c r="Z332" i="12"/>
  <c r="Y332" i="12"/>
  <c r="AD332" i="12" s="1"/>
  <c r="Z326" i="12"/>
  <c r="Y326" i="12"/>
  <c r="AD326" i="12" s="1"/>
  <c r="Z321" i="12"/>
  <c r="Y321" i="12"/>
  <c r="AD321" i="12" s="1"/>
  <c r="AD311" i="12"/>
  <c r="AC311" i="12"/>
  <c r="Z311" i="12"/>
  <c r="Y311" i="12"/>
  <c r="Z312" i="12"/>
  <c r="Y312" i="12"/>
  <c r="AD312" i="12" s="1"/>
  <c r="Z304" i="12"/>
  <c r="Y304" i="12"/>
  <c r="AD304" i="12" s="1"/>
  <c r="AD303" i="12"/>
  <c r="AC303" i="12"/>
  <c r="Z303" i="12"/>
  <c r="Y303" i="12"/>
  <c r="Z300" i="12"/>
  <c r="Y300" i="12"/>
  <c r="AD300" i="12" s="1"/>
  <c r="AD191" i="12"/>
  <c r="AC191" i="12"/>
  <c r="Z191" i="12"/>
  <c r="Y191" i="12"/>
  <c r="AD187" i="12"/>
  <c r="AC187" i="12"/>
  <c r="Z187" i="12"/>
  <c r="Y187" i="12"/>
  <c r="AD172" i="12"/>
  <c r="AC172" i="12"/>
  <c r="Z172" i="12"/>
  <c r="Y172" i="12"/>
  <c r="AD168" i="12"/>
  <c r="AC168" i="12"/>
  <c r="Z168" i="12"/>
  <c r="Y168" i="12"/>
  <c r="Z164" i="12"/>
  <c r="Y164" i="12"/>
  <c r="AD164" i="12" s="1"/>
  <c r="AD158" i="12"/>
  <c r="AC158" i="12"/>
  <c r="Z158" i="12"/>
  <c r="Y158" i="12"/>
  <c r="Z151" i="12"/>
  <c r="Y151" i="12"/>
  <c r="AD151" i="12" s="1"/>
  <c r="AD144" i="12"/>
  <c r="AC144" i="12"/>
  <c r="Z144" i="12"/>
  <c r="Y144" i="12"/>
  <c r="AD136" i="12"/>
  <c r="AC136" i="12"/>
  <c r="Z136" i="12"/>
  <c r="Y136" i="12"/>
  <c r="Z132" i="12"/>
  <c r="Y132" i="12"/>
  <c r="AD132" i="12" s="1"/>
  <c r="Z129" i="12"/>
  <c r="Y129" i="12"/>
  <c r="AD129" i="12" s="1"/>
  <c r="Z115" i="12"/>
  <c r="Y115" i="12"/>
  <c r="AD115" i="12" s="1"/>
  <c r="Z107" i="12"/>
  <c r="Y107" i="12"/>
  <c r="AD107" i="12" s="1"/>
  <c r="Z108" i="12"/>
  <c r="Y108" i="12"/>
  <c r="AD108" i="12" s="1"/>
  <c r="Z102" i="12"/>
  <c r="Y102" i="12"/>
  <c r="AD102" i="12" s="1"/>
  <c r="AD96" i="12"/>
  <c r="AC96" i="12"/>
  <c r="Z96" i="12"/>
  <c r="Y96" i="12"/>
  <c r="AC90" i="12"/>
  <c r="Z90" i="12"/>
  <c r="Y90" i="12"/>
  <c r="AD90" i="12" s="1"/>
  <c r="AD80" i="12"/>
  <c r="AC80" i="12"/>
  <c r="Z80" i="12"/>
  <c r="Y80" i="12"/>
  <c r="Z76" i="12"/>
  <c r="Y76" i="12"/>
  <c r="AD76" i="12" s="1"/>
  <c r="AD68" i="12"/>
  <c r="Z68" i="12"/>
  <c r="Y68" i="12"/>
  <c r="AC68" i="12" s="1"/>
  <c r="Z65" i="12"/>
  <c r="Y65" i="12"/>
  <c r="AD65" i="12" s="1"/>
  <c r="AD53" i="12"/>
  <c r="AC53" i="12"/>
  <c r="Z53" i="12"/>
  <c r="Y53" i="12"/>
  <c r="Y24" i="12"/>
  <c r="AC24" i="12" s="1"/>
  <c r="Z24" i="12"/>
  <c r="Z23" i="12"/>
  <c r="AC346" i="12" l="1"/>
  <c r="AC333" i="12"/>
  <c r="AC312" i="12"/>
  <c r="AC164" i="12"/>
  <c r="AC151" i="12"/>
  <c r="AC132" i="12"/>
  <c r="AC65" i="12"/>
  <c r="AC338" i="12"/>
  <c r="AC332" i="12"/>
  <c r="AC321" i="12"/>
  <c r="AC326" i="12"/>
  <c r="AC304" i="12"/>
  <c r="AC300" i="12"/>
  <c r="AC129" i="12"/>
  <c r="AC115" i="12"/>
  <c r="AC107" i="12"/>
  <c r="AC108" i="12"/>
  <c r="AC102" i="12"/>
  <c r="AC76" i="12"/>
  <c r="AD24" i="12"/>
  <c r="Y416" i="13"/>
  <c r="Y58" i="13" l="1"/>
  <c r="X58" i="13"/>
  <c r="S58" i="13"/>
  <c r="Y57" i="13"/>
  <c r="X57" i="13"/>
  <c r="S57" i="13"/>
  <c r="Y56" i="13"/>
  <c r="X56" i="13"/>
  <c r="S56" i="13"/>
  <c r="Y54" i="13"/>
  <c r="X54" i="13"/>
  <c r="S54" i="13"/>
  <c r="AC525" i="13"/>
  <c r="AB525" i="13"/>
  <c r="AB57" i="13" l="1"/>
  <c r="AB56" i="13"/>
  <c r="AC56" i="13"/>
  <c r="AC54" i="13"/>
  <c r="AC57" i="13"/>
  <c r="AC58" i="13"/>
  <c r="AB54" i="13"/>
  <c r="AB58" i="13"/>
  <c r="X225" i="13"/>
  <c r="Y225" i="13"/>
  <c r="X226" i="13"/>
  <c r="Y226" i="13"/>
  <c r="X227" i="13"/>
  <c r="Y227" i="13"/>
  <c r="X228" i="13"/>
  <c r="Y228" i="13"/>
  <c r="X229" i="13"/>
  <c r="Y229" i="13"/>
  <c r="X230" i="13"/>
  <c r="Y230" i="13"/>
  <c r="X231" i="13"/>
  <c r="Y231" i="13"/>
  <c r="X232" i="13"/>
  <c r="Y232" i="13"/>
  <c r="X233" i="13"/>
  <c r="Y233" i="13"/>
  <c r="X234" i="13"/>
  <c r="Y234" i="13"/>
  <c r="X235" i="13"/>
  <c r="Y235" i="13"/>
  <c r="X236" i="13"/>
  <c r="Y236" i="13"/>
  <c r="X237" i="13"/>
  <c r="Y237" i="13"/>
  <c r="X238" i="13"/>
  <c r="Y238" i="13"/>
  <c r="X239" i="13"/>
  <c r="Y239" i="13"/>
  <c r="X240" i="13"/>
  <c r="Y240" i="13"/>
  <c r="X241" i="13"/>
  <c r="Y241" i="13"/>
  <c r="X242" i="13"/>
  <c r="Y242" i="13"/>
  <c r="X244" i="13"/>
  <c r="Y244" i="13"/>
  <c r="X243" i="13"/>
  <c r="Y243" i="13"/>
  <c r="X245" i="13"/>
  <c r="Y245" i="13"/>
  <c r="X246" i="13"/>
  <c r="Y246" i="13"/>
  <c r="X247" i="13"/>
  <c r="Y247" i="13"/>
  <c r="X248" i="13"/>
  <c r="Y248" i="13"/>
  <c r="X249" i="13"/>
  <c r="Y249" i="13"/>
  <c r="X250" i="13"/>
  <c r="Y250" i="13"/>
  <c r="X251" i="13"/>
  <c r="Y251" i="13"/>
  <c r="X252" i="13"/>
  <c r="Y252" i="13"/>
  <c r="X253" i="13"/>
  <c r="Y253" i="13"/>
  <c r="X254" i="13"/>
  <c r="Y254" i="13"/>
  <c r="X255" i="13"/>
  <c r="Y255" i="13"/>
  <c r="X256" i="13"/>
  <c r="Y256" i="13"/>
  <c r="X257" i="13"/>
  <c r="Y257" i="13"/>
  <c r="X259" i="13"/>
  <c r="Y259" i="13"/>
  <c r="X258" i="13"/>
  <c r="Y258" i="13"/>
  <c r="X260" i="13"/>
  <c r="Y260" i="13"/>
  <c r="X261" i="13"/>
  <c r="Y261" i="13"/>
  <c r="X262" i="13"/>
  <c r="Y262" i="13"/>
  <c r="X263" i="13"/>
  <c r="Y263" i="13"/>
  <c r="X264" i="13"/>
  <c r="Y264" i="13"/>
  <c r="X265" i="13"/>
  <c r="Y265" i="13"/>
  <c r="X266" i="13"/>
  <c r="Y266" i="13"/>
  <c r="X267" i="13"/>
  <c r="Y267" i="13"/>
  <c r="X268" i="13"/>
  <c r="Y268" i="13"/>
  <c r="X269" i="13"/>
  <c r="Y269" i="13"/>
  <c r="X270" i="13"/>
  <c r="Y270" i="13"/>
  <c r="X271" i="13"/>
  <c r="Y271" i="13"/>
  <c r="X272" i="13"/>
  <c r="Y272" i="13"/>
  <c r="X275" i="13"/>
  <c r="Y275" i="13"/>
  <c r="X276" i="13"/>
  <c r="Y276" i="13"/>
  <c r="X277" i="13"/>
  <c r="Y277" i="13"/>
  <c r="X278" i="13"/>
  <c r="Y278" i="13"/>
  <c r="X279" i="13"/>
  <c r="Y279" i="13"/>
  <c r="X280" i="13"/>
  <c r="Y280" i="13"/>
  <c r="X281" i="13"/>
  <c r="Y281" i="13"/>
  <c r="X282" i="13"/>
  <c r="Y282" i="13"/>
  <c r="X283" i="13"/>
  <c r="Y283" i="13"/>
  <c r="X284" i="13"/>
  <c r="Y284" i="13"/>
  <c r="X285" i="13"/>
  <c r="Y285" i="13"/>
  <c r="X286" i="13"/>
  <c r="Y286" i="13"/>
  <c r="X287" i="13"/>
  <c r="Y287" i="13"/>
  <c r="X288" i="13"/>
  <c r="Y288" i="13"/>
  <c r="X289" i="13"/>
  <c r="Y289" i="13"/>
  <c r="X290" i="13"/>
  <c r="Y290" i="13"/>
  <c r="X291" i="13"/>
  <c r="Y291" i="13"/>
  <c r="X292" i="13"/>
  <c r="Y292" i="13"/>
  <c r="X293" i="13"/>
  <c r="Y293" i="13"/>
  <c r="X294" i="13"/>
  <c r="Y294" i="13"/>
  <c r="X295" i="13"/>
  <c r="Y295" i="13"/>
  <c r="X296" i="13"/>
  <c r="Y296" i="13"/>
  <c r="X297" i="13"/>
  <c r="Y297" i="13"/>
  <c r="X298" i="13"/>
  <c r="Y298" i="13"/>
  <c r="X299" i="13"/>
  <c r="Y299" i="13"/>
  <c r="X300" i="13"/>
  <c r="Y300" i="13"/>
  <c r="X301" i="13"/>
  <c r="Y301" i="13"/>
  <c r="X302" i="13"/>
  <c r="Y302" i="13"/>
  <c r="X303" i="13"/>
  <c r="Y303" i="13"/>
  <c r="X304" i="13"/>
  <c r="Y304" i="13"/>
  <c r="X305" i="13"/>
  <c r="Y305" i="13"/>
  <c r="X306" i="13"/>
  <c r="Y306" i="13"/>
  <c r="X307" i="13"/>
  <c r="Y307" i="13"/>
  <c r="X308" i="13"/>
  <c r="Y308" i="13"/>
  <c r="X309" i="13"/>
  <c r="Y309" i="13"/>
  <c r="X310" i="13"/>
  <c r="Y310" i="13"/>
  <c r="X311" i="13"/>
  <c r="Y311" i="13"/>
  <c r="X312" i="13"/>
  <c r="Y312" i="13"/>
  <c r="X313" i="13"/>
  <c r="Y313" i="13"/>
  <c r="X172" i="13" l="1"/>
  <c r="Y172" i="13"/>
  <c r="X173" i="13"/>
  <c r="Y173" i="13"/>
  <c r="X174" i="13"/>
  <c r="Y174" i="13"/>
  <c r="X175" i="13"/>
  <c r="Y175" i="13"/>
  <c r="X176" i="13"/>
  <c r="Y176" i="13"/>
  <c r="X177" i="13"/>
  <c r="Y177" i="13"/>
  <c r="X178" i="13"/>
  <c r="Y178" i="13"/>
  <c r="X179" i="13"/>
  <c r="Y179" i="13"/>
  <c r="X180" i="13"/>
  <c r="Y180" i="13"/>
  <c r="X181" i="13"/>
  <c r="Y181" i="13"/>
  <c r="X182" i="13"/>
  <c r="Y182" i="13"/>
  <c r="X183" i="13"/>
  <c r="Y183" i="13"/>
  <c r="X184" i="13"/>
  <c r="Y184" i="13"/>
  <c r="X185" i="13"/>
  <c r="Y185" i="13"/>
  <c r="X186" i="13"/>
  <c r="Y186" i="13"/>
  <c r="X187" i="13"/>
  <c r="Y187" i="13"/>
  <c r="X188" i="13"/>
  <c r="Y188" i="13"/>
  <c r="X189" i="13"/>
  <c r="Y189" i="13"/>
  <c r="X190" i="13"/>
  <c r="Y190" i="13"/>
  <c r="X191" i="13"/>
  <c r="Y191" i="13"/>
  <c r="X192" i="13"/>
  <c r="Y192" i="13"/>
  <c r="X193" i="13"/>
  <c r="Y193" i="13"/>
  <c r="X194" i="13"/>
  <c r="Y194" i="13"/>
  <c r="X195" i="13"/>
  <c r="Y195" i="13"/>
  <c r="X196" i="13"/>
  <c r="Y196" i="13"/>
  <c r="X197" i="13"/>
  <c r="Y197" i="13"/>
  <c r="X198" i="13"/>
  <c r="Y198" i="13"/>
  <c r="X199" i="13"/>
  <c r="Y199" i="13"/>
  <c r="X200" i="13"/>
  <c r="Y200" i="13"/>
  <c r="X201" i="13"/>
  <c r="Y201" i="13"/>
  <c r="X202" i="13"/>
  <c r="Y202" i="13"/>
  <c r="X203" i="13"/>
  <c r="Y203" i="13"/>
  <c r="X204" i="13"/>
  <c r="Y204" i="13"/>
  <c r="X205" i="13"/>
  <c r="Y205" i="13"/>
  <c r="X206" i="13"/>
  <c r="Y206" i="13"/>
  <c r="X207" i="13"/>
  <c r="Y207" i="13"/>
  <c r="X208" i="13"/>
  <c r="Y208" i="13"/>
  <c r="X209" i="13"/>
  <c r="Y209" i="13"/>
  <c r="X210" i="13"/>
  <c r="Y210" i="13"/>
  <c r="X211" i="13"/>
  <c r="Y211" i="13"/>
  <c r="X212" i="13"/>
  <c r="Y212" i="13"/>
  <c r="X213" i="13"/>
  <c r="Y213" i="13"/>
  <c r="X214" i="13"/>
  <c r="Y214" i="13"/>
  <c r="X215" i="13"/>
  <c r="Y215" i="13"/>
  <c r="X216" i="13"/>
  <c r="Y216" i="13"/>
  <c r="X217" i="13"/>
  <c r="Y217" i="13"/>
  <c r="X218" i="13"/>
  <c r="Y218" i="13"/>
  <c r="X219" i="13"/>
  <c r="Y219" i="13"/>
  <c r="X220" i="13"/>
  <c r="Y220" i="13"/>
  <c r="X221" i="13"/>
  <c r="Y221" i="13"/>
  <c r="X222" i="13"/>
  <c r="Y222" i="13"/>
  <c r="AC193" i="13" l="1"/>
  <c r="AB193" i="13"/>
  <c r="AC194" i="13"/>
  <c r="AB194" i="13"/>
  <c r="X316" i="13"/>
  <c r="Y316" i="13"/>
  <c r="X317" i="13"/>
  <c r="Y317" i="13"/>
  <c r="X318" i="13"/>
  <c r="Y318" i="13"/>
  <c r="X319" i="13"/>
  <c r="Y319" i="13"/>
  <c r="X320" i="13"/>
  <c r="Y320" i="13"/>
  <c r="X321" i="13"/>
  <c r="Y321" i="13"/>
  <c r="X322" i="13"/>
  <c r="Y322" i="13"/>
  <c r="X323" i="13"/>
  <c r="Y323" i="13"/>
  <c r="X324" i="13"/>
  <c r="Y324" i="13"/>
  <c r="X325" i="13"/>
  <c r="Y325" i="13"/>
  <c r="X326" i="13"/>
  <c r="Y326" i="13"/>
  <c r="X327" i="13"/>
  <c r="Y327" i="13"/>
  <c r="X328" i="13"/>
  <c r="Y328" i="13"/>
  <c r="X329" i="13"/>
  <c r="Y329" i="13"/>
  <c r="X330" i="13"/>
  <c r="Y330" i="13"/>
  <c r="X331" i="13"/>
  <c r="Y331" i="13"/>
  <c r="X332" i="13"/>
  <c r="Y332" i="13"/>
  <c r="X333" i="13"/>
  <c r="Y333" i="13"/>
  <c r="X334" i="13"/>
  <c r="Y334" i="13"/>
  <c r="X335" i="13"/>
  <c r="Y335" i="13"/>
  <c r="X336" i="13"/>
  <c r="Y336" i="13"/>
  <c r="X344" i="13"/>
  <c r="Y344" i="13"/>
  <c r="K589" i="13"/>
  <c r="J589" i="13"/>
  <c r="I589" i="13"/>
  <c r="X467" i="13"/>
  <c r="Y467" i="13"/>
  <c r="X469" i="13"/>
  <c r="Y469" i="13"/>
  <c r="X468" i="13"/>
  <c r="Y468" i="13"/>
  <c r="X470" i="13"/>
  <c r="Y470" i="13"/>
  <c r="X471" i="13"/>
  <c r="Y471" i="13"/>
  <c r="X472" i="13"/>
  <c r="Y472" i="13"/>
  <c r="X473" i="13"/>
  <c r="Y473" i="13"/>
  <c r="X474" i="13"/>
  <c r="Y474" i="13"/>
  <c r="X475" i="13"/>
  <c r="Y475" i="13"/>
  <c r="X476" i="13"/>
  <c r="Y476" i="13"/>
  <c r="X477" i="13"/>
  <c r="Y477" i="13"/>
  <c r="X478" i="13"/>
  <c r="Y478" i="13"/>
  <c r="X479" i="13"/>
  <c r="Y479" i="13"/>
  <c r="X480" i="13"/>
  <c r="Y480" i="13"/>
  <c r="X481" i="13"/>
  <c r="Y481" i="13"/>
  <c r="X482" i="13"/>
  <c r="Y482" i="13"/>
  <c r="X483" i="13"/>
  <c r="Y483" i="13"/>
  <c r="X484" i="13"/>
  <c r="Y484" i="13"/>
  <c r="X485" i="13"/>
  <c r="Y485" i="13"/>
  <c r="X486" i="13"/>
  <c r="Y486" i="13"/>
  <c r="X487" i="13"/>
  <c r="Y487" i="13"/>
  <c r="X488" i="13"/>
  <c r="Y488" i="13"/>
  <c r="X489" i="13"/>
  <c r="Y489" i="13"/>
  <c r="Y466" i="13"/>
  <c r="X466" i="13"/>
  <c r="X492" i="13"/>
  <c r="Y492" i="13"/>
  <c r="X493" i="13"/>
  <c r="Y493" i="13"/>
  <c r="X494" i="13"/>
  <c r="Y494" i="13"/>
  <c r="X496" i="13"/>
  <c r="Y496" i="13"/>
  <c r="X495" i="13"/>
  <c r="Y495" i="13"/>
  <c r="X497" i="13"/>
  <c r="Y497" i="13"/>
  <c r="X498" i="13"/>
  <c r="Y498" i="13"/>
  <c r="X500" i="13"/>
  <c r="Y500" i="13"/>
  <c r="X499" i="13"/>
  <c r="Y499" i="13"/>
  <c r="X408" i="13"/>
  <c r="Y408" i="13"/>
  <c r="X409" i="13"/>
  <c r="Y409" i="13"/>
  <c r="X410" i="13"/>
  <c r="Y410" i="13"/>
  <c r="X412" i="13"/>
  <c r="Y412" i="13"/>
  <c r="X413" i="13"/>
  <c r="Y413" i="13"/>
  <c r="X411" i="13"/>
  <c r="Y411" i="13"/>
  <c r="X414" i="13"/>
  <c r="Y414" i="13"/>
  <c r="X415" i="13"/>
  <c r="Y415" i="13"/>
  <c r="X416" i="13"/>
  <c r="X418" i="13"/>
  <c r="Y418" i="13"/>
  <c r="X417" i="13"/>
  <c r="Y417" i="13"/>
  <c r="X419" i="13"/>
  <c r="Y419" i="13"/>
  <c r="X420" i="13"/>
  <c r="Y420" i="13"/>
  <c r="X421" i="13"/>
  <c r="Y421" i="13"/>
  <c r="X422" i="13"/>
  <c r="Y422" i="13"/>
  <c r="X423" i="13"/>
  <c r="Y423" i="13"/>
  <c r="X424" i="13"/>
  <c r="Y424" i="13"/>
  <c r="X426" i="13"/>
  <c r="Y426" i="13"/>
  <c r="X425" i="13"/>
  <c r="Y425" i="13"/>
  <c r="X427" i="13"/>
  <c r="Y427" i="13"/>
  <c r="X428" i="13"/>
  <c r="Y428" i="13"/>
  <c r="X429" i="13"/>
  <c r="Y429" i="13"/>
  <c r="X431" i="13"/>
  <c r="Y431" i="13"/>
  <c r="X430" i="13"/>
  <c r="Y430" i="13"/>
  <c r="X432" i="13"/>
  <c r="Y432" i="13"/>
  <c r="X433" i="13"/>
  <c r="Y433" i="13"/>
  <c r="X434" i="13"/>
  <c r="Y434" i="13"/>
  <c r="X436" i="13"/>
  <c r="Y436" i="13"/>
  <c r="X439" i="13"/>
  <c r="Y439" i="13"/>
  <c r="X438" i="13"/>
  <c r="Y438" i="13"/>
  <c r="X437" i="13"/>
  <c r="Y437" i="13"/>
  <c r="X440" i="13"/>
  <c r="Y440" i="13"/>
  <c r="X441" i="13"/>
  <c r="Y441" i="13"/>
  <c r="X442" i="13"/>
  <c r="Y442" i="13"/>
  <c r="X443" i="13"/>
  <c r="Y443" i="13"/>
  <c r="X444" i="13"/>
  <c r="Y444" i="13"/>
  <c r="X445" i="13"/>
  <c r="Y445" i="13"/>
  <c r="X447" i="13"/>
  <c r="Y447" i="13"/>
  <c r="X446" i="13"/>
  <c r="Y446" i="13"/>
  <c r="X449" i="13"/>
  <c r="Y449" i="13"/>
  <c r="X450" i="13"/>
  <c r="Y450" i="13"/>
  <c r="X451" i="13"/>
  <c r="Y451" i="13"/>
  <c r="X452" i="13"/>
  <c r="Y452" i="13"/>
  <c r="X453" i="13"/>
  <c r="Y453" i="13"/>
  <c r="X454" i="13"/>
  <c r="Y454" i="13"/>
  <c r="X455" i="13"/>
  <c r="Y455" i="13"/>
  <c r="X456" i="13"/>
  <c r="Y456" i="13"/>
  <c r="X457" i="13"/>
  <c r="Y457" i="13"/>
  <c r="X458" i="13"/>
  <c r="Y458" i="13"/>
  <c r="X459" i="13"/>
  <c r="Y459" i="13"/>
  <c r="X460" i="13"/>
  <c r="Y460" i="13"/>
  <c r="X461" i="13"/>
  <c r="Y461" i="13"/>
  <c r="X462" i="13"/>
  <c r="Y462" i="13"/>
  <c r="X463" i="13"/>
  <c r="Y463" i="13"/>
  <c r="X464" i="13"/>
  <c r="Y464" i="13"/>
  <c r="X384" i="13" l="1"/>
  <c r="Y384" i="13"/>
  <c r="X385" i="13"/>
  <c r="Y385" i="13"/>
  <c r="X386" i="13"/>
  <c r="Y386" i="13"/>
  <c r="X387" i="13"/>
  <c r="Y387" i="13"/>
  <c r="X389" i="13"/>
  <c r="Y389" i="13"/>
  <c r="X388" i="13"/>
  <c r="Y388" i="13"/>
  <c r="X390" i="13"/>
  <c r="Y390" i="13"/>
  <c r="X391" i="13"/>
  <c r="Y391" i="13"/>
  <c r="X392" i="13"/>
  <c r="Y392" i="13"/>
  <c r="X393" i="13"/>
  <c r="Y393" i="13"/>
  <c r="X394" i="13"/>
  <c r="Y394" i="13"/>
  <c r="X395" i="13"/>
  <c r="Y395" i="13"/>
  <c r="X397" i="13"/>
  <c r="Y397" i="13"/>
  <c r="X398" i="13"/>
  <c r="Y398" i="13"/>
  <c r="X399" i="13"/>
  <c r="Y399" i="13"/>
  <c r="X400" i="13"/>
  <c r="Y400" i="13"/>
  <c r="X401" i="13"/>
  <c r="Y401" i="13"/>
  <c r="X402" i="13"/>
  <c r="Y402" i="13"/>
  <c r="X403" i="13"/>
  <c r="Y403" i="13"/>
  <c r="X404" i="13"/>
  <c r="Y404" i="13"/>
  <c r="X405" i="13"/>
  <c r="Y405" i="13"/>
  <c r="X98" i="13"/>
  <c r="Y98" i="13"/>
  <c r="X99" i="13"/>
  <c r="Y99" i="13"/>
  <c r="X100" i="13"/>
  <c r="Y100" i="13"/>
  <c r="X101" i="13"/>
  <c r="Y101" i="13"/>
  <c r="X102" i="13"/>
  <c r="Y102" i="13"/>
  <c r="X103" i="13"/>
  <c r="Y103" i="13"/>
  <c r="X104" i="13"/>
  <c r="Y104" i="13"/>
  <c r="X105" i="13"/>
  <c r="Y105" i="13"/>
  <c r="X106" i="13"/>
  <c r="Y106" i="13"/>
  <c r="X107" i="13"/>
  <c r="Y107" i="13"/>
  <c r="X108" i="13"/>
  <c r="Y108" i="13"/>
  <c r="X109" i="13"/>
  <c r="Y109" i="13"/>
  <c r="X110" i="13"/>
  <c r="Y110" i="13"/>
  <c r="X111" i="13"/>
  <c r="Y111" i="13"/>
  <c r="X112" i="13"/>
  <c r="Y112" i="13"/>
  <c r="X114" i="13"/>
  <c r="Y114" i="13"/>
  <c r="X113" i="13"/>
  <c r="Y113" i="13"/>
  <c r="X115" i="13"/>
  <c r="Y115" i="13"/>
  <c r="X116" i="13"/>
  <c r="Y116" i="13"/>
  <c r="X117" i="13"/>
  <c r="Y117" i="13"/>
  <c r="X118" i="13"/>
  <c r="Y118" i="13"/>
  <c r="X119" i="13"/>
  <c r="Y119" i="13"/>
  <c r="X120" i="13"/>
  <c r="Y120" i="13"/>
  <c r="X121" i="13"/>
  <c r="Y121" i="13"/>
  <c r="X122" i="13"/>
  <c r="Y122" i="13"/>
  <c r="X123" i="13"/>
  <c r="Y123" i="13"/>
  <c r="X124" i="13"/>
  <c r="Y124" i="13"/>
  <c r="X125" i="13"/>
  <c r="Y125" i="13"/>
  <c r="X126" i="13"/>
  <c r="Y126" i="13"/>
  <c r="X127" i="13"/>
  <c r="Y127" i="13"/>
  <c r="X128" i="13"/>
  <c r="Y128" i="13"/>
  <c r="X129" i="13"/>
  <c r="Y129" i="13"/>
  <c r="X130" i="13"/>
  <c r="Y130" i="13"/>
  <c r="X131" i="13"/>
  <c r="Y131" i="13"/>
  <c r="X132" i="13"/>
  <c r="Y132" i="13"/>
  <c r="X133" i="13"/>
  <c r="Y133" i="13"/>
  <c r="X134" i="13"/>
  <c r="Y134" i="13"/>
  <c r="X135" i="13"/>
  <c r="Y135" i="13"/>
  <c r="X136" i="13"/>
  <c r="Y136" i="13"/>
  <c r="X137" i="13"/>
  <c r="Y137" i="13"/>
  <c r="X138" i="13"/>
  <c r="Y138" i="13"/>
  <c r="X139" i="13"/>
  <c r="Y139" i="13"/>
  <c r="X142" i="13"/>
  <c r="Y142" i="13"/>
  <c r="X143" i="13"/>
  <c r="Y143" i="13"/>
  <c r="X144" i="13"/>
  <c r="Y144" i="13"/>
  <c r="X145" i="13"/>
  <c r="Y145" i="13"/>
  <c r="X146" i="13"/>
  <c r="Y146" i="13"/>
  <c r="X147" i="13"/>
  <c r="Y147" i="13"/>
  <c r="X148" i="13"/>
  <c r="Y148" i="13"/>
  <c r="X149" i="13"/>
  <c r="Y149" i="13"/>
  <c r="X150" i="13"/>
  <c r="Y150" i="13"/>
  <c r="X151" i="13"/>
  <c r="Y151" i="13"/>
  <c r="X152" i="13"/>
  <c r="Y152" i="13"/>
  <c r="X153" i="13"/>
  <c r="Y153" i="13"/>
  <c r="X154" i="13"/>
  <c r="Y154" i="13"/>
  <c r="X155" i="13"/>
  <c r="Y155" i="13"/>
  <c r="X156" i="13"/>
  <c r="Y156" i="13"/>
  <c r="X157" i="13"/>
  <c r="Y157" i="13"/>
  <c r="X158" i="13"/>
  <c r="Y158" i="13"/>
  <c r="X159" i="13"/>
  <c r="Y159" i="13"/>
  <c r="X160" i="13"/>
  <c r="Y160" i="13"/>
  <c r="X161" i="13"/>
  <c r="Y161" i="13"/>
  <c r="X162" i="13"/>
  <c r="Y162" i="13"/>
  <c r="X163" i="13"/>
  <c r="Y163" i="13"/>
  <c r="X164" i="13"/>
  <c r="Y164" i="13"/>
  <c r="X165" i="13"/>
  <c r="Y165" i="13"/>
  <c r="X166" i="13"/>
  <c r="Y166" i="13"/>
  <c r="X167" i="13"/>
  <c r="Y167" i="13"/>
  <c r="X168" i="13"/>
  <c r="Y168" i="13"/>
  <c r="X448" i="13"/>
  <c r="Y448" i="13"/>
  <c r="X169" i="13"/>
  <c r="Y169" i="13"/>
  <c r="X361" i="13"/>
  <c r="Y361" i="13"/>
  <c r="X362" i="13"/>
  <c r="Y362" i="13"/>
  <c r="X363" i="13"/>
  <c r="Y363" i="13"/>
  <c r="X364" i="13"/>
  <c r="Y364" i="13"/>
  <c r="X365" i="13"/>
  <c r="Y365" i="13"/>
  <c r="X366" i="13"/>
  <c r="Y366" i="13"/>
  <c r="X367" i="13"/>
  <c r="Y367" i="13"/>
  <c r="X368" i="13"/>
  <c r="Y368" i="13"/>
  <c r="X369" i="13"/>
  <c r="Y369" i="13"/>
  <c r="X370" i="13"/>
  <c r="Y370" i="13"/>
  <c r="X371" i="13"/>
  <c r="Y371" i="13"/>
  <c r="X372" i="13"/>
  <c r="Y372" i="13"/>
  <c r="X373" i="13"/>
  <c r="Y373" i="13"/>
  <c r="X374" i="13"/>
  <c r="Y374" i="13"/>
  <c r="X375" i="13"/>
  <c r="Y375" i="13"/>
  <c r="X376" i="13"/>
  <c r="Y376" i="13"/>
  <c r="X377" i="13"/>
  <c r="Y377" i="13"/>
  <c r="X378" i="13"/>
  <c r="Y378" i="13"/>
  <c r="X379" i="13"/>
  <c r="Y379" i="13"/>
  <c r="X380" i="13"/>
  <c r="Y380" i="13"/>
  <c r="X381" i="13"/>
  <c r="Y381" i="13"/>
  <c r="Y360" i="13"/>
  <c r="Y559" i="13" l="1"/>
  <c r="X544" i="13"/>
  <c r="Y544" i="13"/>
  <c r="X545" i="13"/>
  <c r="Y545" i="13"/>
  <c r="X546" i="13"/>
  <c r="Y546" i="13"/>
  <c r="X547" i="13"/>
  <c r="Y547" i="13"/>
  <c r="X548" i="13"/>
  <c r="Y548" i="13"/>
  <c r="X549" i="13"/>
  <c r="Y549" i="13"/>
  <c r="X550" i="13"/>
  <c r="Y550" i="13"/>
  <c r="X551" i="13"/>
  <c r="Y551" i="13"/>
  <c r="X552" i="13"/>
  <c r="Y552" i="13"/>
  <c r="X553" i="13"/>
  <c r="Y553" i="13"/>
  <c r="X554" i="13"/>
  <c r="Y554" i="13"/>
  <c r="X555" i="13"/>
  <c r="Y555" i="13"/>
  <c r="X556" i="13"/>
  <c r="Y556" i="13"/>
  <c r="X557" i="13"/>
  <c r="Y557" i="13"/>
  <c r="X558" i="13"/>
  <c r="Y558" i="13"/>
  <c r="X559" i="13"/>
  <c r="AB559" i="13" s="1"/>
  <c r="X560" i="13"/>
  <c r="Y560" i="13"/>
  <c r="X563" i="13"/>
  <c r="Y563" i="13"/>
  <c r="X561" i="13"/>
  <c r="Y561" i="13"/>
  <c r="X562" i="13"/>
  <c r="Y562" i="13"/>
  <c r="X564" i="13"/>
  <c r="Y564" i="13"/>
  <c r="X565" i="13"/>
  <c r="Y565" i="13"/>
  <c r="X566" i="13"/>
  <c r="Y566" i="13"/>
  <c r="X567" i="13"/>
  <c r="Y567" i="13"/>
  <c r="X568" i="13"/>
  <c r="Y568" i="13"/>
  <c r="X569" i="13"/>
  <c r="Y569" i="13"/>
  <c r="X570" i="13"/>
  <c r="Y570" i="13"/>
  <c r="X571" i="13"/>
  <c r="Y571" i="13"/>
  <c r="X572" i="13"/>
  <c r="Y572" i="13"/>
  <c r="X573" i="13"/>
  <c r="Y573" i="13"/>
  <c r="X574" i="13"/>
  <c r="Y574" i="13"/>
  <c r="X575" i="13"/>
  <c r="Y575" i="13"/>
  <c r="X576" i="13"/>
  <c r="Y576" i="13"/>
  <c r="X577" i="13"/>
  <c r="Y577" i="13"/>
  <c r="X578" i="13"/>
  <c r="Y578" i="13"/>
  <c r="X579" i="13"/>
  <c r="Y579" i="13"/>
  <c r="X580" i="13"/>
  <c r="Y580" i="13"/>
  <c r="X581" i="13"/>
  <c r="Y581" i="13"/>
  <c r="X584" i="13"/>
  <c r="Y584" i="13"/>
  <c r="X585" i="13"/>
  <c r="Y585" i="13"/>
  <c r="X586" i="13"/>
  <c r="Y586" i="13"/>
  <c r="X587" i="13"/>
  <c r="Y587" i="13"/>
  <c r="Y583" i="13"/>
  <c r="X583" i="13"/>
  <c r="AC559" i="13" l="1"/>
  <c r="X61" i="13"/>
  <c r="Y61" i="13"/>
  <c r="X62" i="13"/>
  <c r="Y62" i="13"/>
  <c r="X63" i="13"/>
  <c r="Y63" i="13"/>
  <c r="X64" i="13"/>
  <c r="Y64" i="13"/>
  <c r="X65" i="13"/>
  <c r="Y65" i="13"/>
  <c r="X66" i="13"/>
  <c r="Y66" i="13"/>
  <c r="X67" i="13"/>
  <c r="Y67" i="13"/>
  <c r="X68" i="13"/>
  <c r="Y68" i="13"/>
  <c r="X69" i="13"/>
  <c r="Y69" i="13"/>
  <c r="X70" i="13"/>
  <c r="Y70" i="13"/>
  <c r="X71" i="13"/>
  <c r="Y71" i="13"/>
  <c r="X72" i="13"/>
  <c r="Y72" i="13"/>
  <c r="X73" i="13"/>
  <c r="Y73" i="13"/>
  <c r="X74" i="13"/>
  <c r="Y74" i="13"/>
  <c r="X75" i="13"/>
  <c r="Y75" i="13"/>
  <c r="X76" i="13"/>
  <c r="Y76" i="13"/>
  <c r="X77" i="13"/>
  <c r="Y77" i="13"/>
  <c r="X78" i="13"/>
  <c r="Y78" i="13"/>
  <c r="X79" i="13"/>
  <c r="Y79" i="13"/>
  <c r="X80" i="13"/>
  <c r="Y80" i="13"/>
  <c r="X81" i="13"/>
  <c r="Y81" i="13"/>
  <c r="X82" i="13"/>
  <c r="Y82" i="13"/>
  <c r="X83" i="13"/>
  <c r="Y83" i="13"/>
  <c r="X84" i="13"/>
  <c r="Y84" i="13"/>
  <c r="X85" i="13"/>
  <c r="Y85" i="13"/>
  <c r="X86" i="13"/>
  <c r="Y86" i="13"/>
  <c r="X87" i="13"/>
  <c r="Y87" i="13"/>
  <c r="X88" i="13"/>
  <c r="Y88" i="13"/>
  <c r="X89" i="13"/>
  <c r="Y89" i="13"/>
  <c r="X90" i="13"/>
  <c r="Y90" i="13"/>
  <c r="X91" i="13"/>
  <c r="Y91" i="13"/>
  <c r="X92" i="13"/>
  <c r="Y92" i="13"/>
  <c r="X93" i="13"/>
  <c r="Y93" i="13"/>
  <c r="X94" i="13"/>
  <c r="Y94" i="13"/>
  <c r="X396" i="13"/>
  <c r="Y396" i="13"/>
  <c r="X95" i="13"/>
  <c r="Y95" i="13"/>
  <c r="X29" i="13"/>
  <c r="Y29" i="13"/>
  <c r="X30" i="13"/>
  <c r="Y30" i="13"/>
  <c r="X31" i="13"/>
  <c r="Y31" i="13"/>
  <c r="X32" i="13"/>
  <c r="Y32" i="13"/>
  <c r="X33" i="13"/>
  <c r="Y33" i="13"/>
  <c r="X34" i="13"/>
  <c r="Y34" i="13"/>
  <c r="X35" i="13"/>
  <c r="Y35" i="13"/>
  <c r="X36" i="13"/>
  <c r="Y36" i="13"/>
  <c r="X37" i="13"/>
  <c r="Y37" i="13"/>
  <c r="X38" i="13"/>
  <c r="Y38" i="13"/>
  <c r="X39" i="13"/>
  <c r="Y39" i="13"/>
  <c r="X40" i="13"/>
  <c r="Y40" i="13"/>
  <c r="X41" i="13"/>
  <c r="Y41" i="13"/>
  <c r="X42" i="13"/>
  <c r="Y42" i="13"/>
  <c r="X43" i="13"/>
  <c r="Y43" i="13"/>
  <c r="X44" i="13"/>
  <c r="Y44" i="13"/>
  <c r="X46" i="13"/>
  <c r="Y46" i="13"/>
  <c r="X45" i="13"/>
  <c r="Y45" i="13"/>
  <c r="X47" i="13"/>
  <c r="Y47" i="13"/>
  <c r="X48" i="13"/>
  <c r="Y48" i="13"/>
  <c r="X49" i="13"/>
  <c r="Y49" i="13"/>
  <c r="X50" i="13"/>
  <c r="Y50" i="13"/>
  <c r="X51" i="13"/>
  <c r="Y51" i="13"/>
  <c r="X52" i="13"/>
  <c r="Y52" i="13"/>
  <c r="X55" i="13"/>
  <c r="Y55" i="13"/>
  <c r="X53" i="13"/>
  <c r="Y53" i="13"/>
  <c r="X14" i="13"/>
  <c r="Y14" i="13"/>
  <c r="X15" i="13"/>
  <c r="Y15" i="13"/>
  <c r="X16" i="13"/>
  <c r="Y16" i="13"/>
  <c r="X17" i="13"/>
  <c r="Y17" i="13"/>
  <c r="X18" i="13"/>
  <c r="Y18" i="13"/>
  <c r="X19" i="13"/>
  <c r="Y19" i="13"/>
  <c r="X20" i="13"/>
  <c r="Y20" i="13"/>
  <c r="X21" i="13"/>
  <c r="Y21" i="13"/>
  <c r="X22" i="13"/>
  <c r="Y22" i="13"/>
  <c r="X23" i="13"/>
  <c r="Y23" i="13"/>
  <c r="X24" i="13"/>
  <c r="Y24" i="13"/>
  <c r="X25" i="13"/>
  <c r="Y25" i="13"/>
  <c r="X26" i="13"/>
  <c r="Y26" i="13"/>
  <c r="X349" i="13"/>
  <c r="Y349" i="13"/>
  <c r="X350" i="13"/>
  <c r="Y350" i="13"/>
  <c r="X351" i="13"/>
  <c r="Y351" i="13"/>
  <c r="X354" i="13"/>
  <c r="Y354" i="13"/>
  <c r="X352" i="13"/>
  <c r="Y352" i="13"/>
  <c r="X353" i="13"/>
  <c r="Y353" i="13"/>
  <c r="X355" i="13"/>
  <c r="Y355" i="13"/>
  <c r="X356" i="13"/>
  <c r="Y356" i="13"/>
  <c r="X357" i="13"/>
  <c r="Y357" i="13"/>
  <c r="X358" i="13"/>
  <c r="Y358" i="13"/>
  <c r="Y348" i="13"/>
  <c r="X348" i="13"/>
  <c r="X519" i="13" l="1"/>
  <c r="Y519" i="13"/>
  <c r="X520" i="13"/>
  <c r="Y520" i="13"/>
  <c r="X521" i="13"/>
  <c r="Y521" i="13"/>
  <c r="X522" i="13"/>
  <c r="Y522" i="13"/>
  <c r="X523" i="13"/>
  <c r="Y523" i="13"/>
  <c r="X524" i="13"/>
  <c r="Y524" i="13"/>
  <c r="Y527" i="13"/>
  <c r="Y528" i="13"/>
  <c r="Y529" i="13"/>
  <c r="Y530" i="13"/>
  <c r="Y531" i="13"/>
  <c r="Y532" i="13"/>
  <c r="Y533" i="13"/>
  <c r="Y534" i="13"/>
  <c r="Y535" i="13"/>
  <c r="Y536" i="13"/>
  <c r="Y537" i="13"/>
  <c r="Y538" i="13"/>
  <c r="Y539" i="13"/>
  <c r="Y540" i="13"/>
  <c r="Y541" i="13"/>
  <c r="Y526" i="13"/>
  <c r="X526" i="13"/>
  <c r="S7" i="13" l="1"/>
  <c r="S8" i="13"/>
  <c r="S9" i="13"/>
  <c r="S10" i="13"/>
  <c r="S11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6" i="13"/>
  <c r="S45" i="13"/>
  <c r="S47" i="13"/>
  <c r="S48" i="13"/>
  <c r="S49" i="13"/>
  <c r="S50" i="13"/>
  <c r="S51" i="13"/>
  <c r="S52" i="13"/>
  <c r="S55" i="13"/>
  <c r="S53" i="13"/>
  <c r="S60" i="13"/>
  <c r="S61" i="13"/>
  <c r="S62" i="13"/>
  <c r="S63" i="13"/>
  <c r="S64" i="13"/>
  <c r="S65" i="13"/>
  <c r="S66" i="13"/>
  <c r="S67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396" i="13"/>
  <c r="S95" i="13"/>
  <c r="S97" i="13"/>
  <c r="S98" i="13"/>
  <c r="S99" i="13"/>
  <c r="S100" i="13"/>
  <c r="S101" i="13"/>
  <c r="S102" i="13"/>
  <c r="S103" i="13"/>
  <c r="S104" i="13"/>
  <c r="S105" i="13"/>
  <c r="S106" i="13"/>
  <c r="S107" i="13"/>
  <c r="S108" i="13"/>
  <c r="S109" i="13"/>
  <c r="S110" i="13"/>
  <c r="S111" i="13"/>
  <c r="S112" i="13"/>
  <c r="S114" i="13"/>
  <c r="S113" i="13"/>
  <c r="S115" i="13"/>
  <c r="S116" i="13"/>
  <c r="S117" i="13"/>
  <c r="S118" i="13"/>
  <c r="S119" i="13"/>
  <c r="S120" i="13"/>
  <c r="S121" i="13"/>
  <c r="S122" i="13"/>
  <c r="S123" i="13"/>
  <c r="S124" i="13"/>
  <c r="S125" i="13"/>
  <c r="S126" i="13"/>
  <c r="S127" i="13"/>
  <c r="S128" i="13"/>
  <c r="S129" i="13"/>
  <c r="S130" i="13"/>
  <c r="S131" i="13"/>
  <c r="S132" i="13"/>
  <c r="S133" i="13"/>
  <c r="S134" i="13"/>
  <c r="S135" i="13"/>
  <c r="S136" i="13"/>
  <c r="S137" i="13"/>
  <c r="S138" i="13"/>
  <c r="S139" i="13"/>
  <c r="S141" i="13"/>
  <c r="S142" i="13"/>
  <c r="S143" i="13"/>
  <c r="S144" i="13"/>
  <c r="S145" i="13"/>
  <c r="S146" i="13"/>
  <c r="S147" i="13"/>
  <c r="S148" i="13"/>
  <c r="S149" i="13"/>
  <c r="S150" i="13"/>
  <c r="S151" i="13"/>
  <c r="S152" i="13"/>
  <c r="S153" i="13"/>
  <c r="S154" i="13"/>
  <c r="S155" i="13"/>
  <c r="S156" i="13"/>
  <c r="S157" i="13"/>
  <c r="S158" i="13"/>
  <c r="S159" i="13"/>
  <c r="S160" i="13"/>
  <c r="S161" i="13"/>
  <c r="S162" i="13"/>
  <c r="S163" i="13"/>
  <c r="S164" i="13"/>
  <c r="S165" i="13"/>
  <c r="S166" i="13"/>
  <c r="S167" i="13"/>
  <c r="S168" i="13"/>
  <c r="S448" i="13"/>
  <c r="S169" i="13"/>
  <c r="S171" i="13"/>
  <c r="S172" i="13"/>
  <c r="S173" i="13"/>
  <c r="S174" i="13"/>
  <c r="S175" i="13"/>
  <c r="S176" i="13"/>
  <c r="S177" i="13"/>
  <c r="S178" i="13"/>
  <c r="S179" i="13"/>
  <c r="S180" i="13"/>
  <c r="S181" i="13"/>
  <c r="S182" i="13"/>
  <c r="S183" i="13"/>
  <c r="S184" i="13"/>
  <c r="S185" i="13"/>
  <c r="S186" i="13"/>
  <c r="S187" i="13"/>
  <c r="S188" i="13"/>
  <c r="S189" i="13"/>
  <c r="S190" i="13"/>
  <c r="S191" i="13"/>
  <c r="S192" i="13"/>
  <c r="S193" i="13"/>
  <c r="S194" i="13"/>
  <c r="S195" i="13"/>
  <c r="S196" i="13"/>
  <c r="S197" i="13"/>
  <c r="S198" i="13"/>
  <c r="S199" i="13"/>
  <c r="S200" i="13"/>
  <c r="S201" i="13"/>
  <c r="S202" i="13"/>
  <c r="S203" i="13"/>
  <c r="S204" i="13"/>
  <c r="S205" i="13"/>
  <c r="S206" i="13"/>
  <c r="S207" i="13"/>
  <c r="S208" i="13"/>
  <c r="S209" i="13"/>
  <c r="S210" i="13"/>
  <c r="S211" i="13"/>
  <c r="S212" i="13"/>
  <c r="S213" i="13"/>
  <c r="S214" i="13"/>
  <c r="S215" i="13"/>
  <c r="S216" i="13"/>
  <c r="S217" i="13"/>
  <c r="S218" i="13"/>
  <c r="S219" i="13"/>
  <c r="S220" i="13"/>
  <c r="S221" i="13"/>
  <c r="S222" i="13"/>
  <c r="S224" i="13"/>
  <c r="S225" i="13"/>
  <c r="S226" i="13"/>
  <c r="S227" i="13"/>
  <c r="S228" i="13"/>
  <c r="S229" i="13"/>
  <c r="S230" i="13"/>
  <c r="S231" i="13"/>
  <c r="S232" i="13"/>
  <c r="S233" i="13"/>
  <c r="S234" i="13"/>
  <c r="S235" i="13"/>
  <c r="S236" i="13"/>
  <c r="S237" i="13"/>
  <c r="S238" i="13"/>
  <c r="S239" i="13"/>
  <c r="S240" i="13"/>
  <c r="S241" i="13"/>
  <c r="S242" i="13"/>
  <c r="S244" i="13"/>
  <c r="S243" i="13"/>
  <c r="S245" i="13"/>
  <c r="S246" i="13"/>
  <c r="S247" i="13"/>
  <c r="S248" i="13"/>
  <c r="S249" i="13"/>
  <c r="S250" i="13"/>
  <c r="S251" i="13"/>
  <c r="S252" i="13"/>
  <c r="S253" i="13"/>
  <c r="S254" i="13"/>
  <c r="S255" i="13"/>
  <c r="S256" i="13"/>
  <c r="S257" i="13"/>
  <c r="S259" i="13"/>
  <c r="S258" i="13"/>
  <c r="S260" i="13"/>
  <c r="S261" i="13"/>
  <c r="S262" i="13"/>
  <c r="S263" i="13"/>
  <c r="S264" i="13"/>
  <c r="S265" i="13"/>
  <c r="S266" i="13"/>
  <c r="S267" i="13"/>
  <c r="S268" i="13"/>
  <c r="S269" i="13"/>
  <c r="S270" i="13"/>
  <c r="S271" i="13"/>
  <c r="S272" i="13"/>
  <c r="S274" i="13"/>
  <c r="S275" i="13"/>
  <c r="S276" i="13"/>
  <c r="S277" i="13"/>
  <c r="S278" i="13"/>
  <c r="S279" i="13"/>
  <c r="S280" i="13"/>
  <c r="S281" i="13"/>
  <c r="S282" i="13"/>
  <c r="S283" i="13"/>
  <c r="S284" i="13"/>
  <c r="S285" i="13"/>
  <c r="S286" i="13"/>
  <c r="S287" i="13"/>
  <c r="S288" i="13"/>
  <c r="S289" i="13"/>
  <c r="S290" i="13"/>
  <c r="S291" i="13"/>
  <c r="S292" i="13"/>
  <c r="S293" i="13"/>
  <c r="S294" i="13"/>
  <c r="S295" i="13"/>
  <c r="S296" i="13"/>
  <c r="S297" i="13"/>
  <c r="S298" i="13"/>
  <c r="S299" i="13"/>
  <c r="S300" i="13"/>
  <c r="S301" i="13"/>
  <c r="S302" i="13"/>
  <c r="S303" i="13"/>
  <c r="S304" i="13"/>
  <c r="S305" i="13"/>
  <c r="S306" i="13"/>
  <c r="S307" i="13"/>
  <c r="S308" i="13"/>
  <c r="S309" i="13"/>
  <c r="S310" i="13"/>
  <c r="S311" i="13"/>
  <c r="S312" i="13"/>
  <c r="S313" i="13"/>
  <c r="S315" i="13"/>
  <c r="S316" i="13"/>
  <c r="S317" i="13"/>
  <c r="S318" i="13"/>
  <c r="S319" i="13"/>
  <c r="S320" i="13"/>
  <c r="S321" i="13"/>
  <c r="S322" i="13"/>
  <c r="S323" i="13"/>
  <c r="S324" i="13"/>
  <c r="S325" i="13"/>
  <c r="S326" i="13"/>
  <c r="S327" i="13"/>
  <c r="S328" i="13"/>
  <c r="S329" i="13"/>
  <c r="S330" i="13"/>
  <c r="S331" i="13"/>
  <c r="S332" i="13"/>
  <c r="S333" i="13"/>
  <c r="S334" i="13"/>
  <c r="S335" i="13"/>
  <c r="S336" i="13"/>
  <c r="S338" i="13"/>
  <c r="S339" i="13"/>
  <c r="S340" i="13"/>
  <c r="S341" i="13"/>
  <c r="S342" i="13"/>
  <c r="S343" i="13"/>
  <c r="S344" i="13"/>
  <c r="S348" i="13"/>
  <c r="S349" i="13"/>
  <c r="S350" i="13"/>
  <c r="S351" i="13"/>
  <c r="S354" i="13"/>
  <c r="S352" i="13"/>
  <c r="S353" i="13"/>
  <c r="S355" i="13"/>
  <c r="S356" i="13"/>
  <c r="S357" i="13"/>
  <c r="S358" i="13"/>
  <c r="S360" i="13"/>
  <c r="S361" i="13"/>
  <c r="S362" i="13"/>
  <c r="S363" i="13"/>
  <c r="S364" i="13"/>
  <c r="S365" i="13"/>
  <c r="S366" i="13"/>
  <c r="S367" i="13"/>
  <c r="S368" i="13"/>
  <c r="S369" i="13"/>
  <c r="S370" i="13"/>
  <c r="S371" i="13"/>
  <c r="S372" i="13"/>
  <c r="S373" i="13"/>
  <c r="S374" i="13"/>
  <c r="S375" i="13"/>
  <c r="S376" i="13"/>
  <c r="S377" i="13"/>
  <c r="S378" i="13"/>
  <c r="S379" i="13"/>
  <c r="S380" i="13"/>
  <c r="S381" i="13"/>
  <c r="S383" i="13"/>
  <c r="S384" i="13"/>
  <c r="S385" i="13"/>
  <c r="S386" i="13"/>
  <c r="S387" i="13"/>
  <c r="S389" i="13"/>
  <c r="S388" i="13"/>
  <c r="S390" i="13"/>
  <c r="S391" i="13"/>
  <c r="S392" i="13"/>
  <c r="S393" i="13"/>
  <c r="S394" i="13"/>
  <c r="S395" i="13"/>
  <c r="S397" i="13"/>
  <c r="S398" i="13"/>
  <c r="S399" i="13"/>
  <c r="S400" i="13"/>
  <c r="S401" i="13"/>
  <c r="S402" i="13"/>
  <c r="S403" i="13"/>
  <c r="S404" i="13"/>
  <c r="S405" i="13"/>
  <c r="S407" i="13"/>
  <c r="S408" i="13"/>
  <c r="S409" i="13"/>
  <c r="S410" i="13"/>
  <c r="S412" i="13"/>
  <c r="S413" i="13"/>
  <c r="S411" i="13"/>
  <c r="S414" i="13"/>
  <c r="S415" i="13"/>
  <c r="S416" i="13"/>
  <c r="S418" i="13"/>
  <c r="S417" i="13"/>
  <c r="S419" i="13"/>
  <c r="S420" i="13"/>
  <c r="S421" i="13"/>
  <c r="S422" i="13"/>
  <c r="S423" i="13"/>
  <c r="S424" i="13"/>
  <c r="S426" i="13"/>
  <c r="S425" i="13"/>
  <c r="S427" i="13"/>
  <c r="S428" i="13"/>
  <c r="S429" i="13"/>
  <c r="S431" i="13"/>
  <c r="S430" i="13"/>
  <c r="S432" i="13"/>
  <c r="S433" i="13"/>
  <c r="S434" i="13"/>
  <c r="S436" i="13"/>
  <c r="S439" i="13"/>
  <c r="S438" i="13"/>
  <c r="S437" i="13"/>
  <c r="S440" i="13"/>
  <c r="S441" i="13"/>
  <c r="S442" i="13"/>
  <c r="S443" i="13"/>
  <c r="S444" i="13"/>
  <c r="S445" i="13"/>
  <c r="S447" i="13"/>
  <c r="S446" i="13"/>
  <c r="S449" i="13"/>
  <c r="S450" i="13"/>
  <c r="S451" i="13"/>
  <c r="S452" i="13"/>
  <c r="S453" i="13"/>
  <c r="S454" i="13"/>
  <c r="S455" i="13"/>
  <c r="S456" i="13"/>
  <c r="S457" i="13"/>
  <c r="S458" i="13"/>
  <c r="S459" i="13"/>
  <c r="S460" i="13"/>
  <c r="S461" i="13"/>
  <c r="S462" i="13"/>
  <c r="S463" i="13"/>
  <c r="S464" i="13"/>
  <c r="S466" i="13"/>
  <c r="S467" i="13"/>
  <c r="S469" i="13"/>
  <c r="S468" i="13"/>
  <c r="S470" i="13"/>
  <c r="S471" i="13"/>
  <c r="S472" i="13"/>
  <c r="S473" i="13"/>
  <c r="S474" i="13"/>
  <c r="S475" i="13"/>
  <c r="S476" i="13"/>
  <c r="S477" i="13"/>
  <c r="S478" i="13"/>
  <c r="S479" i="13"/>
  <c r="S480" i="13"/>
  <c r="S481" i="13"/>
  <c r="S482" i="13"/>
  <c r="S483" i="13"/>
  <c r="S484" i="13"/>
  <c r="S485" i="13"/>
  <c r="S486" i="13"/>
  <c r="S487" i="13"/>
  <c r="S488" i="13"/>
  <c r="S489" i="13"/>
  <c r="S491" i="13"/>
  <c r="S492" i="13"/>
  <c r="S493" i="13"/>
  <c r="S494" i="13"/>
  <c r="S496" i="13"/>
  <c r="S495" i="13"/>
  <c r="S497" i="13"/>
  <c r="S498" i="13"/>
  <c r="S500" i="13"/>
  <c r="S499" i="13"/>
  <c r="S502" i="13"/>
  <c r="S503" i="13"/>
  <c r="S504" i="13"/>
  <c r="S505" i="13"/>
  <c r="S506" i="13"/>
  <c r="S507" i="13"/>
  <c r="S508" i="13"/>
  <c r="S509" i="13"/>
  <c r="S518" i="13"/>
  <c r="S519" i="13"/>
  <c r="AC519" i="13" s="1"/>
  <c r="S520" i="13"/>
  <c r="AC520" i="13" s="1"/>
  <c r="S521" i="13"/>
  <c r="AC521" i="13" s="1"/>
  <c r="S522" i="13"/>
  <c r="AC522" i="13" s="1"/>
  <c r="S523" i="13"/>
  <c r="AC523" i="13" s="1"/>
  <c r="S524" i="13"/>
  <c r="AC524" i="13" s="1"/>
  <c r="S526" i="13"/>
  <c r="AC526" i="13" s="1"/>
  <c r="S527" i="13"/>
  <c r="S528" i="13"/>
  <c r="S529" i="13"/>
  <c r="S530" i="13"/>
  <c r="S531" i="13"/>
  <c r="S532" i="13"/>
  <c r="S533" i="13"/>
  <c r="S534" i="13"/>
  <c r="S535" i="13"/>
  <c r="S536" i="13"/>
  <c r="S537" i="13"/>
  <c r="S538" i="13"/>
  <c r="S539" i="13"/>
  <c r="S540" i="13"/>
  <c r="S541" i="13"/>
  <c r="S543" i="13"/>
  <c r="S544" i="13"/>
  <c r="S545" i="13"/>
  <c r="S546" i="13"/>
  <c r="S547" i="13"/>
  <c r="S548" i="13"/>
  <c r="S549" i="13"/>
  <c r="S550" i="13"/>
  <c r="S551" i="13"/>
  <c r="S552" i="13"/>
  <c r="S553" i="13"/>
  <c r="S554" i="13"/>
  <c r="S555" i="13"/>
  <c r="S556" i="13"/>
  <c r="S557" i="13"/>
  <c r="S558" i="13"/>
  <c r="S559" i="13"/>
  <c r="S560" i="13"/>
  <c r="S563" i="13"/>
  <c r="S561" i="13"/>
  <c r="S562" i="13"/>
  <c r="S564" i="13"/>
  <c r="S565" i="13"/>
  <c r="S566" i="13"/>
  <c r="S567" i="13"/>
  <c r="S568" i="13"/>
  <c r="S569" i="13"/>
  <c r="S570" i="13"/>
  <c r="S571" i="13"/>
  <c r="S572" i="13"/>
  <c r="S573" i="13"/>
  <c r="S574" i="13"/>
  <c r="S575" i="13"/>
  <c r="S576" i="13"/>
  <c r="S577" i="13"/>
  <c r="S578" i="13"/>
  <c r="S579" i="13"/>
  <c r="S580" i="13"/>
  <c r="S581" i="13"/>
  <c r="S583" i="13"/>
  <c r="S584" i="13"/>
  <c r="S585" i="13"/>
  <c r="S586" i="13"/>
  <c r="S587" i="13"/>
  <c r="S6" i="13"/>
  <c r="AB522" i="13" l="1"/>
  <c r="AC581" i="13"/>
  <c r="AB581" i="13"/>
  <c r="AC573" i="13"/>
  <c r="AB573" i="13"/>
  <c r="AC565" i="13"/>
  <c r="AB565" i="13"/>
  <c r="AC553" i="13"/>
  <c r="AB553" i="13"/>
  <c r="AC545" i="13"/>
  <c r="AB545" i="13"/>
  <c r="AC494" i="13"/>
  <c r="AB494" i="13"/>
  <c r="AC485" i="13"/>
  <c r="AB485" i="13"/>
  <c r="AB473" i="13"/>
  <c r="AC473" i="13"/>
  <c r="AB464" i="13"/>
  <c r="AC464" i="13"/>
  <c r="AB456" i="13"/>
  <c r="AC456" i="13"/>
  <c r="AC443" i="13"/>
  <c r="AB443" i="13"/>
  <c r="AC437" i="13"/>
  <c r="AB437" i="13"/>
  <c r="AC431" i="13"/>
  <c r="AB431" i="13"/>
  <c r="AB422" i="13"/>
  <c r="AC422" i="13"/>
  <c r="AB414" i="13"/>
  <c r="AC414" i="13"/>
  <c r="AC405" i="13"/>
  <c r="AB405" i="13"/>
  <c r="AC397" i="13"/>
  <c r="AB397" i="13"/>
  <c r="AC389" i="13"/>
  <c r="AB389" i="13"/>
  <c r="AC379" i="13"/>
  <c r="AB379" i="13"/>
  <c r="AC371" i="13"/>
  <c r="AB371" i="13"/>
  <c r="AC363" i="13"/>
  <c r="AB363" i="13"/>
  <c r="AC353" i="13"/>
  <c r="AB353" i="13"/>
  <c r="AC334" i="13"/>
  <c r="AB334" i="13"/>
  <c r="AC326" i="13"/>
  <c r="AB326" i="13"/>
  <c r="AC318" i="13"/>
  <c r="AB318" i="13"/>
  <c r="AC309" i="13"/>
  <c r="AB309" i="13"/>
  <c r="AC301" i="13"/>
  <c r="AB301" i="13"/>
  <c r="AC293" i="13"/>
  <c r="AB293" i="13"/>
  <c r="AC289" i="13"/>
  <c r="AB289" i="13"/>
  <c r="AC281" i="13"/>
  <c r="AB281" i="13"/>
  <c r="AC272" i="13"/>
  <c r="AB272" i="13"/>
  <c r="AB264" i="13"/>
  <c r="AC264" i="13"/>
  <c r="AB256" i="13"/>
  <c r="AC256" i="13"/>
  <c r="AB248" i="13"/>
  <c r="AC248" i="13"/>
  <c r="AC240" i="13"/>
  <c r="AB240" i="13"/>
  <c r="AC232" i="13"/>
  <c r="AB232" i="13"/>
  <c r="AC215" i="13"/>
  <c r="AB215" i="13"/>
  <c r="AC203" i="13"/>
  <c r="AB203" i="13"/>
  <c r="AB195" i="13"/>
  <c r="AC195" i="13"/>
  <c r="AC187" i="13"/>
  <c r="AB187" i="13"/>
  <c r="AC179" i="13"/>
  <c r="AB179" i="13"/>
  <c r="AB163" i="13"/>
  <c r="AC163" i="13"/>
  <c r="AB155" i="13"/>
  <c r="AC155" i="13"/>
  <c r="AB147" i="13"/>
  <c r="AC147" i="13"/>
  <c r="AC134" i="13"/>
  <c r="AB134" i="13"/>
  <c r="AC126" i="13"/>
  <c r="AB126" i="13"/>
  <c r="AC118" i="13"/>
  <c r="AB118" i="13"/>
  <c r="AC110" i="13"/>
  <c r="AB110" i="13"/>
  <c r="AB102" i="13"/>
  <c r="AC102" i="13"/>
  <c r="AC98" i="13"/>
  <c r="AB98" i="13"/>
  <c r="AB90" i="13"/>
  <c r="AC90" i="13"/>
  <c r="AB82" i="13"/>
  <c r="AC82" i="13"/>
  <c r="AB74" i="13"/>
  <c r="AC74" i="13"/>
  <c r="AB62" i="13"/>
  <c r="AC62" i="13"/>
  <c r="AC50" i="13"/>
  <c r="AB50" i="13"/>
  <c r="AC42" i="13"/>
  <c r="AB42" i="13"/>
  <c r="AC34" i="13"/>
  <c r="AB34" i="13"/>
  <c r="AC25" i="13"/>
  <c r="AB25" i="13"/>
  <c r="AC17" i="13"/>
  <c r="AB17" i="13"/>
  <c r="AB523" i="13"/>
  <c r="AC585" i="13"/>
  <c r="AB585" i="13"/>
  <c r="AC576" i="13"/>
  <c r="AB576" i="13"/>
  <c r="AC568" i="13"/>
  <c r="AB568" i="13"/>
  <c r="AC560" i="13"/>
  <c r="AB560" i="13"/>
  <c r="AC552" i="13"/>
  <c r="AB552" i="13"/>
  <c r="AC544" i="13"/>
  <c r="AB544" i="13"/>
  <c r="AC497" i="13"/>
  <c r="AB497" i="13"/>
  <c r="AB488" i="13"/>
  <c r="AC488" i="13"/>
  <c r="AB480" i="13"/>
  <c r="AC480" i="13"/>
  <c r="AB472" i="13"/>
  <c r="AC472" i="13"/>
  <c r="AC463" i="13"/>
  <c r="AB463" i="13"/>
  <c r="AC455" i="13"/>
  <c r="AB455" i="13"/>
  <c r="AC447" i="13"/>
  <c r="AB447" i="13"/>
  <c r="AC438" i="13"/>
  <c r="AB438" i="13"/>
  <c r="AB429" i="13"/>
  <c r="AC429" i="13"/>
  <c r="AB418" i="13"/>
  <c r="AC418" i="13"/>
  <c r="AC409" i="13"/>
  <c r="AB409" i="13"/>
  <c r="AB400" i="13"/>
  <c r="AC400" i="13"/>
  <c r="AB391" i="13"/>
  <c r="AC391" i="13"/>
  <c r="AB374" i="13"/>
  <c r="AC374" i="13"/>
  <c r="AB366" i="13"/>
  <c r="AC366" i="13"/>
  <c r="AB362" i="13"/>
  <c r="AC362" i="13"/>
  <c r="AC352" i="13"/>
  <c r="AB352" i="13"/>
  <c r="AC333" i="13"/>
  <c r="AB333" i="13"/>
  <c r="AB325" i="13"/>
  <c r="AC325" i="13"/>
  <c r="AB317" i="13"/>
  <c r="AC317" i="13"/>
  <c r="AC308" i="13"/>
  <c r="AB308" i="13"/>
  <c r="AC300" i="13"/>
  <c r="AB300" i="13"/>
  <c r="AC292" i="13"/>
  <c r="AB292" i="13"/>
  <c r="AC284" i="13"/>
  <c r="AB284" i="13"/>
  <c r="AC276" i="13"/>
  <c r="AB276" i="13"/>
  <c r="AC267" i="13"/>
  <c r="AB267" i="13"/>
  <c r="AB258" i="13"/>
  <c r="AC258" i="13"/>
  <c r="AC251" i="13"/>
  <c r="AB251" i="13"/>
  <c r="AC244" i="13"/>
  <c r="AB244" i="13"/>
  <c r="AC235" i="13"/>
  <c r="AB235" i="13"/>
  <c r="AC227" i="13"/>
  <c r="AB227" i="13"/>
  <c r="AB218" i="13"/>
  <c r="AC218" i="13"/>
  <c r="AB210" i="13"/>
  <c r="AC210" i="13"/>
  <c r="AC206" i="13"/>
  <c r="AB206" i="13"/>
  <c r="AC198" i="13"/>
  <c r="AB198" i="13"/>
  <c r="AB190" i="13"/>
  <c r="AC190" i="13"/>
  <c r="AB178" i="13"/>
  <c r="AC178" i="13"/>
  <c r="AC169" i="13"/>
  <c r="AB169" i="13"/>
  <c r="AC162" i="13"/>
  <c r="AB162" i="13"/>
  <c r="AC158" i="13"/>
  <c r="AB158" i="13"/>
  <c r="AC150" i="13"/>
  <c r="AB150" i="13"/>
  <c r="AC137" i="13"/>
  <c r="AB137" i="13"/>
  <c r="AB129" i="13"/>
  <c r="AC129" i="13"/>
  <c r="AC125" i="13"/>
  <c r="AB125" i="13"/>
  <c r="AB117" i="13"/>
  <c r="AC117" i="13"/>
  <c r="AB109" i="13"/>
  <c r="AC109" i="13"/>
  <c r="AB101" i="13"/>
  <c r="AC101" i="13"/>
  <c r="AC93" i="13"/>
  <c r="AB93" i="13"/>
  <c r="AC81" i="13"/>
  <c r="AB81" i="13"/>
  <c r="AC73" i="13"/>
  <c r="AB73" i="13"/>
  <c r="AC65" i="13"/>
  <c r="AB65" i="13"/>
  <c r="AC55" i="13"/>
  <c r="AB55" i="13"/>
  <c r="AC46" i="13"/>
  <c r="AB46" i="13"/>
  <c r="AC37" i="13"/>
  <c r="AB37" i="13"/>
  <c r="AC33" i="13"/>
  <c r="AB33" i="13"/>
  <c r="AB24" i="13"/>
  <c r="AC24" i="13"/>
  <c r="AC16" i="13"/>
  <c r="AB16" i="13"/>
  <c r="AC584" i="13"/>
  <c r="AB584" i="13"/>
  <c r="AC579" i="13"/>
  <c r="AB579" i="13"/>
  <c r="AB575" i="13"/>
  <c r="AC575" i="13"/>
  <c r="AC571" i="13"/>
  <c r="AB571" i="13"/>
  <c r="AB567" i="13"/>
  <c r="AC567" i="13"/>
  <c r="AC562" i="13"/>
  <c r="AB562" i="13"/>
  <c r="AC555" i="13"/>
  <c r="AB555" i="13"/>
  <c r="AC551" i="13"/>
  <c r="AB551" i="13"/>
  <c r="AB547" i="13"/>
  <c r="AC547" i="13"/>
  <c r="AC499" i="13"/>
  <c r="AB499" i="13"/>
  <c r="AC495" i="13"/>
  <c r="AB495" i="13"/>
  <c r="AC492" i="13"/>
  <c r="AB492" i="13"/>
  <c r="AC487" i="13"/>
  <c r="AB487" i="13"/>
  <c r="AC483" i="13"/>
  <c r="AB483" i="13"/>
  <c r="AC479" i="13"/>
  <c r="AB479" i="13"/>
  <c r="AC475" i="13"/>
  <c r="AB475" i="13"/>
  <c r="AC471" i="13"/>
  <c r="AB471" i="13"/>
  <c r="AC467" i="13"/>
  <c r="AB467" i="13"/>
  <c r="AC462" i="13"/>
  <c r="AB462" i="13"/>
  <c r="AC458" i="13"/>
  <c r="AB458" i="13"/>
  <c r="AB454" i="13"/>
  <c r="AC454" i="13"/>
  <c r="AC450" i="13"/>
  <c r="AB450" i="13"/>
  <c r="AC445" i="13"/>
  <c r="AB445" i="13"/>
  <c r="AB441" i="13"/>
  <c r="AC441" i="13"/>
  <c r="AB439" i="13"/>
  <c r="AC439" i="13"/>
  <c r="AB432" i="13"/>
  <c r="AC432" i="13"/>
  <c r="AB428" i="13"/>
  <c r="AC428" i="13"/>
  <c r="AC424" i="13"/>
  <c r="AB424" i="13"/>
  <c r="AC420" i="13"/>
  <c r="AB420" i="13"/>
  <c r="AC416" i="13"/>
  <c r="AB416" i="13"/>
  <c r="AC413" i="13"/>
  <c r="AB413" i="13"/>
  <c r="AC408" i="13"/>
  <c r="AB408" i="13"/>
  <c r="AB403" i="13"/>
  <c r="AC403" i="13"/>
  <c r="AC399" i="13"/>
  <c r="AB399" i="13"/>
  <c r="AC394" i="13"/>
  <c r="AB394" i="13"/>
  <c r="AC390" i="13"/>
  <c r="AB390" i="13"/>
  <c r="AC386" i="13"/>
  <c r="AB386" i="13"/>
  <c r="AC381" i="13"/>
  <c r="AB381" i="13"/>
  <c r="AC377" i="13"/>
  <c r="AB377" i="13"/>
  <c r="AC373" i="13"/>
  <c r="AB373" i="13"/>
  <c r="AC369" i="13"/>
  <c r="AB369" i="13"/>
  <c r="AC365" i="13"/>
  <c r="AB365" i="13"/>
  <c r="AC361" i="13"/>
  <c r="AB361" i="13"/>
  <c r="AC356" i="13"/>
  <c r="AB356" i="13"/>
  <c r="AB354" i="13"/>
  <c r="AC354" i="13"/>
  <c r="AC348" i="13"/>
  <c r="AB348" i="13"/>
  <c r="AC336" i="13"/>
  <c r="AB336" i="13"/>
  <c r="AC332" i="13"/>
  <c r="AB332" i="13"/>
  <c r="AC328" i="13"/>
  <c r="AB328" i="13"/>
  <c r="AC324" i="13"/>
  <c r="AB324" i="13"/>
  <c r="AC320" i="13"/>
  <c r="AB320" i="13"/>
  <c r="AC316" i="13"/>
  <c r="AB316" i="13"/>
  <c r="AC311" i="13"/>
  <c r="AB311" i="13"/>
  <c r="AC307" i="13"/>
  <c r="AB307" i="13"/>
  <c r="AC303" i="13"/>
  <c r="AB303" i="13"/>
  <c r="AC299" i="13"/>
  <c r="AB299" i="13"/>
  <c r="AC295" i="13"/>
  <c r="AB295" i="13"/>
  <c r="AC291" i="13"/>
  <c r="AB291" i="13"/>
  <c r="AC287" i="13"/>
  <c r="AB287" i="13"/>
  <c r="AC283" i="13"/>
  <c r="AB283" i="13"/>
  <c r="AC279" i="13"/>
  <c r="AB279" i="13"/>
  <c r="AC275" i="13"/>
  <c r="AB275" i="13"/>
  <c r="AC270" i="13"/>
  <c r="AB270" i="13"/>
  <c r="AB266" i="13"/>
  <c r="AC266" i="13"/>
  <c r="AC262" i="13"/>
  <c r="AB262" i="13"/>
  <c r="AC259" i="13"/>
  <c r="AB259" i="13"/>
  <c r="AC254" i="13"/>
  <c r="AB254" i="13"/>
  <c r="AB250" i="13"/>
  <c r="AC250" i="13"/>
  <c r="AC246" i="13"/>
  <c r="AB246" i="13"/>
  <c r="AB242" i="13"/>
  <c r="AC242" i="13"/>
  <c r="AC238" i="13"/>
  <c r="AB238" i="13"/>
  <c r="AB234" i="13"/>
  <c r="AC234" i="13"/>
  <c r="AC230" i="13"/>
  <c r="AB230" i="13"/>
  <c r="AB226" i="13"/>
  <c r="AC226" i="13"/>
  <c r="AC221" i="13"/>
  <c r="AB221" i="13"/>
  <c r="AC217" i="13"/>
  <c r="AB217" i="13"/>
  <c r="AC213" i="13"/>
  <c r="AB213" i="13"/>
  <c r="AC209" i="13"/>
  <c r="AB209" i="13"/>
  <c r="AC205" i="13"/>
  <c r="AB205" i="13"/>
  <c r="AC201" i="13"/>
  <c r="AB201" i="13"/>
  <c r="AC197" i="13"/>
  <c r="AB197" i="13"/>
  <c r="AB189" i="13"/>
  <c r="AC189" i="13"/>
  <c r="AC185" i="13"/>
  <c r="AB185" i="13"/>
  <c r="AC181" i="13"/>
  <c r="AB181" i="13"/>
  <c r="AC177" i="13"/>
  <c r="AB177" i="13"/>
  <c r="AC173" i="13"/>
  <c r="AB173" i="13"/>
  <c r="AC448" i="13"/>
  <c r="AB448" i="13"/>
  <c r="AB165" i="13"/>
  <c r="AC165" i="13"/>
  <c r="AC161" i="13"/>
  <c r="AB161" i="13"/>
  <c r="AC157" i="13"/>
  <c r="AB157" i="13"/>
  <c r="AC153" i="13"/>
  <c r="AB153" i="13"/>
  <c r="AC149" i="13"/>
  <c r="AB149" i="13"/>
  <c r="AC145" i="13"/>
  <c r="AB145" i="13"/>
  <c r="AC136" i="13"/>
  <c r="AB136" i="13"/>
  <c r="AC132" i="13"/>
  <c r="AB132" i="13"/>
  <c r="AC128" i="13"/>
  <c r="AB128" i="13"/>
  <c r="AC124" i="13"/>
  <c r="AB124" i="13"/>
  <c r="AB120" i="13"/>
  <c r="AC120" i="13"/>
  <c r="AC116" i="13"/>
  <c r="AB116" i="13"/>
  <c r="AC112" i="13"/>
  <c r="AB112" i="13"/>
  <c r="AC108" i="13"/>
  <c r="AB108" i="13"/>
  <c r="AC104" i="13"/>
  <c r="AB104" i="13"/>
  <c r="AC100" i="13"/>
  <c r="AB100" i="13"/>
  <c r="AC95" i="13"/>
  <c r="AB95" i="13"/>
  <c r="AC92" i="13"/>
  <c r="AB92" i="13"/>
  <c r="AC88" i="13"/>
  <c r="AB88" i="13"/>
  <c r="AC84" i="13"/>
  <c r="AB84" i="13"/>
  <c r="AC80" i="13"/>
  <c r="AB80" i="13"/>
  <c r="AC76" i="13"/>
  <c r="AB76" i="13"/>
  <c r="AC72" i="13"/>
  <c r="AB72" i="13"/>
  <c r="AB68" i="13"/>
  <c r="AC68" i="13"/>
  <c r="AC64" i="13"/>
  <c r="AB64" i="13"/>
  <c r="AC52" i="13"/>
  <c r="AB52" i="13"/>
  <c r="AC48" i="13"/>
  <c r="AB48" i="13"/>
  <c r="AB44" i="13"/>
  <c r="AC44" i="13"/>
  <c r="AC40" i="13"/>
  <c r="AB40" i="13"/>
  <c r="AC36" i="13"/>
  <c r="AB36" i="13"/>
  <c r="AC32" i="13"/>
  <c r="AB32" i="13"/>
  <c r="AC23" i="13"/>
  <c r="AB23" i="13"/>
  <c r="AC19" i="13"/>
  <c r="AB19" i="13"/>
  <c r="AC15" i="13"/>
  <c r="AB15" i="13"/>
  <c r="AB520" i="13"/>
  <c r="AB524" i="13"/>
  <c r="AB521" i="13"/>
  <c r="AB526" i="13"/>
  <c r="AC586" i="13"/>
  <c r="AB586" i="13"/>
  <c r="AC577" i="13"/>
  <c r="AB577" i="13"/>
  <c r="AC569" i="13"/>
  <c r="AB569" i="13"/>
  <c r="AC563" i="13"/>
  <c r="AB563" i="13"/>
  <c r="AC557" i="13"/>
  <c r="AB557" i="13"/>
  <c r="AC549" i="13"/>
  <c r="AB549" i="13"/>
  <c r="AB498" i="13"/>
  <c r="AC498" i="13"/>
  <c r="AB489" i="13"/>
  <c r="AC489" i="13"/>
  <c r="AB481" i="13"/>
  <c r="AC481" i="13"/>
  <c r="AC477" i="13"/>
  <c r="AB477" i="13"/>
  <c r="AC468" i="13"/>
  <c r="AB468" i="13"/>
  <c r="AC460" i="13"/>
  <c r="AB460" i="13"/>
  <c r="AB452" i="13"/>
  <c r="AC452" i="13"/>
  <c r="AC446" i="13"/>
  <c r="AB446" i="13"/>
  <c r="AC434" i="13"/>
  <c r="AB434" i="13"/>
  <c r="AC425" i="13"/>
  <c r="AB425" i="13"/>
  <c r="AC417" i="13"/>
  <c r="AB417" i="13"/>
  <c r="AC410" i="13"/>
  <c r="AB410" i="13"/>
  <c r="AC401" i="13"/>
  <c r="AB401" i="13"/>
  <c r="AC392" i="13"/>
  <c r="AB392" i="13"/>
  <c r="AC384" i="13"/>
  <c r="AB384" i="13"/>
  <c r="AB375" i="13"/>
  <c r="AC375" i="13"/>
  <c r="AB367" i="13"/>
  <c r="AC367" i="13"/>
  <c r="AC358" i="13"/>
  <c r="AB358" i="13"/>
  <c r="AC350" i="13"/>
  <c r="AB350" i="13"/>
  <c r="AC330" i="13"/>
  <c r="AB330" i="13"/>
  <c r="AC322" i="13"/>
  <c r="AB322" i="13"/>
  <c r="AC313" i="13"/>
  <c r="AB313" i="13"/>
  <c r="AC305" i="13"/>
  <c r="AB305" i="13"/>
  <c r="AC297" i="13"/>
  <c r="AB297" i="13"/>
  <c r="AC285" i="13"/>
  <c r="AB285" i="13"/>
  <c r="AC277" i="13"/>
  <c r="AB277" i="13"/>
  <c r="AC268" i="13"/>
  <c r="AB268" i="13"/>
  <c r="AC260" i="13"/>
  <c r="AB260" i="13"/>
  <c r="AC252" i="13"/>
  <c r="AB252" i="13"/>
  <c r="AC243" i="13"/>
  <c r="AB243" i="13"/>
  <c r="AC236" i="13"/>
  <c r="AB236" i="13"/>
  <c r="AC228" i="13"/>
  <c r="AB228" i="13"/>
  <c r="AC219" i="13"/>
  <c r="AB219" i="13"/>
  <c r="AC211" i="13"/>
  <c r="AB211" i="13"/>
  <c r="AC207" i="13"/>
  <c r="AB207" i="13"/>
  <c r="AC199" i="13"/>
  <c r="AB199" i="13"/>
  <c r="AC191" i="13"/>
  <c r="AB191" i="13"/>
  <c r="AC183" i="13"/>
  <c r="AB183" i="13"/>
  <c r="AC175" i="13"/>
  <c r="AB175" i="13"/>
  <c r="AC167" i="13"/>
  <c r="AB167" i="13"/>
  <c r="AC159" i="13"/>
  <c r="AB159" i="13"/>
  <c r="AC151" i="13"/>
  <c r="AB151" i="13"/>
  <c r="AB143" i="13"/>
  <c r="AC143" i="13"/>
  <c r="AC138" i="13"/>
  <c r="AB138" i="13"/>
  <c r="AC130" i="13"/>
  <c r="AB130" i="13"/>
  <c r="AC122" i="13"/>
  <c r="AB122" i="13"/>
  <c r="AC113" i="13"/>
  <c r="AB113" i="13"/>
  <c r="AC106" i="13"/>
  <c r="AB106" i="13"/>
  <c r="AB94" i="13"/>
  <c r="AC94" i="13"/>
  <c r="AC86" i="13"/>
  <c r="AB86" i="13"/>
  <c r="AC78" i="13"/>
  <c r="AB78" i="13"/>
  <c r="AC70" i="13"/>
  <c r="AB70" i="13"/>
  <c r="AB66" i="13"/>
  <c r="AC66" i="13"/>
  <c r="AC53" i="13"/>
  <c r="AB53" i="13"/>
  <c r="AC45" i="13"/>
  <c r="AB45" i="13"/>
  <c r="AC38" i="13"/>
  <c r="AB38" i="13"/>
  <c r="AC30" i="13"/>
  <c r="AB30" i="13"/>
  <c r="AB21" i="13"/>
  <c r="AC21" i="13"/>
  <c r="AB519" i="13"/>
  <c r="AC580" i="13"/>
  <c r="AB580" i="13"/>
  <c r="AC572" i="13"/>
  <c r="AB572" i="13"/>
  <c r="AC564" i="13"/>
  <c r="AB564" i="13"/>
  <c r="AC556" i="13"/>
  <c r="AB556" i="13"/>
  <c r="AB548" i="13"/>
  <c r="AC548" i="13"/>
  <c r="AC493" i="13"/>
  <c r="AB493" i="13"/>
  <c r="AC484" i="13"/>
  <c r="AB484" i="13"/>
  <c r="AC476" i="13"/>
  <c r="AB476" i="13"/>
  <c r="AB469" i="13"/>
  <c r="AC469" i="13"/>
  <c r="AB459" i="13"/>
  <c r="AC459" i="13"/>
  <c r="AB451" i="13"/>
  <c r="AC451" i="13"/>
  <c r="AB442" i="13"/>
  <c r="AC442" i="13"/>
  <c r="AB433" i="13"/>
  <c r="AC433" i="13"/>
  <c r="AB426" i="13"/>
  <c r="AC426" i="13"/>
  <c r="AC421" i="13"/>
  <c r="AB421" i="13"/>
  <c r="AC411" i="13"/>
  <c r="AB411" i="13"/>
  <c r="AC404" i="13"/>
  <c r="AB404" i="13"/>
  <c r="AC395" i="13"/>
  <c r="AB395" i="13"/>
  <c r="AC387" i="13"/>
  <c r="AB387" i="13"/>
  <c r="AC378" i="13"/>
  <c r="AB378" i="13"/>
  <c r="AB370" i="13"/>
  <c r="AC370" i="13"/>
  <c r="AC357" i="13"/>
  <c r="AB357" i="13"/>
  <c r="AC349" i="13"/>
  <c r="AB349" i="13"/>
  <c r="AC329" i="13"/>
  <c r="AB329" i="13"/>
  <c r="AC321" i="13"/>
  <c r="AB321" i="13"/>
  <c r="AB312" i="13"/>
  <c r="AC312" i="13"/>
  <c r="AC304" i="13"/>
  <c r="AB304" i="13"/>
  <c r="AB296" i="13"/>
  <c r="AC296" i="13"/>
  <c r="AC288" i="13"/>
  <c r="AB288" i="13"/>
  <c r="AB280" i="13"/>
  <c r="AC280" i="13"/>
  <c r="AC271" i="13"/>
  <c r="AB271" i="13"/>
  <c r="AC263" i="13"/>
  <c r="AB263" i="13"/>
  <c r="AC255" i="13"/>
  <c r="AB255" i="13"/>
  <c r="AC247" i="13"/>
  <c r="AB247" i="13"/>
  <c r="AC239" i="13"/>
  <c r="AB239" i="13"/>
  <c r="AC231" i="13"/>
  <c r="AB231" i="13"/>
  <c r="AC222" i="13"/>
  <c r="AB222" i="13"/>
  <c r="AC214" i="13"/>
  <c r="AB214" i="13"/>
  <c r="AB202" i="13"/>
  <c r="AC202" i="13"/>
  <c r="AC186" i="13"/>
  <c r="AB186" i="13"/>
  <c r="AC182" i="13"/>
  <c r="AB182" i="13"/>
  <c r="AB174" i="13"/>
  <c r="AC174" i="13"/>
  <c r="AC166" i="13"/>
  <c r="AB166" i="13"/>
  <c r="AB154" i="13"/>
  <c r="AC154" i="13"/>
  <c r="AC146" i="13"/>
  <c r="AB146" i="13"/>
  <c r="AB142" i="13"/>
  <c r="AC142" i="13"/>
  <c r="AC133" i="13"/>
  <c r="AB133" i="13"/>
  <c r="AC121" i="13"/>
  <c r="AB121" i="13"/>
  <c r="AB114" i="13"/>
  <c r="AC114" i="13"/>
  <c r="AC105" i="13"/>
  <c r="AB105" i="13"/>
  <c r="AC89" i="13"/>
  <c r="AB89" i="13"/>
  <c r="AC85" i="13"/>
  <c r="AB85" i="13"/>
  <c r="AC77" i="13"/>
  <c r="AB77" i="13"/>
  <c r="AC69" i="13"/>
  <c r="AB69" i="13"/>
  <c r="AC61" i="13"/>
  <c r="AB61" i="13"/>
  <c r="AC49" i="13"/>
  <c r="AB49" i="13"/>
  <c r="AC41" i="13"/>
  <c r="AB41" i="13"/>
  <c r="AC29" i="13"/>
  <c r="AB29" i="13"/>
  <c r="AC20" i="13"/>
  <c r="AB20" i="13"/>
  <c r="AB587" i="13"/>
  <c r="AC587" i="13"/>
  <c r="AC583" i="13"/>
  <c r="AB583" i="13"/>
  <c r="AC578" i="13"/>
  <c r="AB578" i="13"/>
  <c r="AC574" i="13"/>
  <c r="AB574" i="13"/>
  <c r="AC570" i="13"/>
  <c r="AB570" i="13"/>
  <c r="AC566" i="13"/>
  <c r="AB566" i="13"/>
  <c r="AC561" i="13"/>
  <c r="AB561" i="13"/>
  <c r="AC558" i="13"/>
  <c r="AB558" i="13"/>
  <c r="AC554" i="13"/>
  <c r="AB554" i="13"/>
  <c r="AC550" i="13"/>
  <c r="AB550" i="13"/>
  <c r="AC546" i="13"/>
  <c r="AB546" i="13"/>
  <c r="AB500" i="13"/>
  <c r="AC500" i="13"/>
  <c r="AC496" i="13"/>
  <c r="AB496" i="13"/>
  <c r="AC486" i="13"/>
  <c r="AB486" i="13"/>
  <c r="AC482" i="13"/>
  <c r="AB482" i="13"/>
  <c r="AC478" i="13"/>
  <c r="AB478" i="13"/>
  <c r="AC474" i="13"/>
  <c r="AB474" i="13"/>
  <c r="AC470" i="13"/>
  <c r="AB470" i="13"/>
  <c r="AC466" i="13"/>
  <c r="AB466" i="13"/>
  <c r="AC461" i="13"/>
  <c r="AB461" i="13"/>
  <c r="AC457" i="13"/>
  <c r="AB457" i="13"/>
  <c r="AC453" i="13"/>
  <c r="AB453" i="13"/>
  <c r="AC449" i="13"/>
  <c r="AB449" i="13"/>
  <c r="AC444" i="13"/>
  <c r="AB444" i="13"/>
  <c r="AB440" i="13"/>
  <c r="AC440" i="13"/>
  <c r="AC436" i="13"/>
  <c r="AB436" i="13"/>
  <c r="AC430" i="13"/>
  <c r="AB430" i="13"/>
  <c r="AC427" i="13"/>
  <c r="AB427" i="13"/>
  <c r="AB423" i="13"/>
  <c r="AC423" i="13"/>
  <c r="AB419" i="13"/>
  <c r="AC419" i="13"/>
  <c r="AC415" i="13"/>
  <c r="AB415" i="13"/>
  <c r="AC412" i="13"/>
  <c r="AB412" i="13"/>
  <c r="AC402" i="13"/>
  <c r="AB402" i="13"/>
  <c r="AC398" i="13"/>
  <c r="AB398" i="13"/>
  <c r="AC393" i="13"/>
  <c r="AB393" i="13"/>
  <c r="AC388" i="13"/>
  <c r="AB388" i="13"/>
  <c r="AC385" i="13"/>
  <c r="AB385" i="13"/>
  <c r="AB380" i="13"/>
  <c r="AC380" i="13"/>
  <c r="AC376" i="13"/>
  <c r="AB376" i="13"/>
  <c r="AC372" i="13"/>
  <c r="AB372" i="13"/>
  <c r="AC368" i="13"/>
  <c r="AB368" i="13"/>
  <c r="AC364" i="13"/>
  <c r="AB364" i="13"/>
  <c r="AC355" i="13"/>
  <c r="AB355" i="13"/>
  <c r="AC351" i="13"/>
  <c r="AB351" i="13"/>
  <c r="AB344" i="13"/>
  <c r="AC344" i="13"/>
  <c r="AC335" i="13"/>
  <c r="AB335" i="13"/>
  <c r="AC331" i="13"/>
  <c r="AB331" i="13"/>
  <c r="AC327" i="13"/>
  <c r="AB327" i="13"/>
  <c r="AC323" i="13"/>
  <c r="AB323" i="13"/>
  <c r="AC319" i="13"/>
  <c r="AB319" i="13"/>
  <c r="AB310" i="13"/>
  <c r="AC310" i="13"/>
  <c r="AC306" i="13"/>
  <c r="AB306" i="13"/>
  <c r="AB302" i="13"/>
  <c r="AC302" i="13"/>
  <c r="AC298" i="13"/>
  <c r="AB298" i="13"/>
  <c r="AB294" i="13"/>
  <c r="AC294" i="13"/>
  <c r="AC290" i="13"/>
  <c r="AB290" i="13"/>
  <c r="AB286" i="13"/>
  <c r="AC286" i="13"/>
  <c r="AC282" i="13"/>
  <c r="AB282" i="13"/>
  <c r="AB278" i="13"/>
  <c r="AC278" i="13"/>
  <c r="AC269" i="13"/>
  <c r="AB269" i="13"/>
  <c r="AC265" i="13"/>
  <c r="AB265" i="13"/>
  <c r="AC261" i="13"/>
  <c r="AB261" i="13"/>
  <c r="AC257" i="13"/>
  <c r="AB257" i="13"/>
  <c r="AC253" i="13"/>
  <c r="AB253" i="13"/>
  <c r="AC249" i="13"/>
  <c r="AB249" i="13"/>
  <c r="AC245" i="13"/>
  <c r="AB245" i="13"/>
  <c r="AC241" i="13"/>
  <c r="AB241" i="13"/>
  <c r="AC237" i="13"/>
  <c r="AB237" i="13"/>
  <c r="AC233" i="13"/>
  <c r="AB233" i="13"/>
  <c r="AC229" i="13"/>
  <c r="AB229" i="13"/>
  <c r="AC225" i="13"/>
  <c r="AB225" i="13"/>
  <c r="AB220" i="13"/>
  <c r="AC220" i="13"/>
  <c r="AC216" i="13"/>
  <c r="AB216" i="13"/>
  <c r="AC212" i="13"/>
  <c r="AB212" i="13"/>
  <c r="AC208" i="13"/>
  <c r="AB208" i="13"/>
  <c r="AB204" i="13"/>
  <c r="AC204" i="13"/>
  <c r="AC200" i="13"/>
  <c r="AB200" i="13"/>
  <c r="AC196" i="13"/>
  <c r="AB196" i="13"/>
  <c r="AB192" i="13"/>
  <c r="AC192" i="13"/>
  <c r="AC188" i="13"/>
  <c r="AB188" i="13"/>
  <c r="AB184" i="13"/>
  <c r="AC184" i="13"/>
  <c r="AC180" i="13"/>
  <c r="AB180" i="13"/>
  <c r="AB176" i="13"/>
  <c r="AC176" i="13"/>
  <c r="AC172" i="13"/>
  <c r="AB172" i="13"/>
  <c r="AB168" i="13"/>
  <c r="AC168" i="13"/>
  <c r="AC164" i="13"/>
  <c r="AB164" i="13"/>
  <c r="AC160" i="13"/>
  <c r="AB160" i="13"/>
  <c r="AC156" i="13"/>
  <c r="AB156" i="13"/>
  <c r="AB152" i="13"/>
  <c r="AC152" i="13"/>
  <c r="AC148" i="13"/>
  <c r="AB148" i="13"/>
  <c r="AC144" i="13"/>
  <c r="AB144" i="13"/>
  <c r="AB139" i="13"/>
  <c r="AC139" i="13"/>
  <c r="AC135" i="13"/>
  <c r="AB135" i="13"/>
  <c r="AB131" i="13"/>
  <c r="AC131" i="13"/>
  <c r="AB127" i="13"/>
  <c r="AC127" i="13"/>
  <c r="AB123" i="13"/>
  <c r="AC123" i="13"/>
  <c r="AB119" i="13"/>
  <c r="AC119" i="13"/>
  <c r="AB115" i="13"/>
  <c r="AC115" i="13"/>
  <c r="AC111" i="13"/>
  <c r="AB111" i="13"/>
  <c r="AB107" i="13"/>
  <c r="AC107" i="13"/>
  <c r="AC103" i="13"/>
  <c r="AB103" i="13"/>
  <c r="AB99" i="13"/>
  <c r="AC99" i="13"/>
  <c r="AC396" i="13"/>
  <c r="AB396" i="13"/>
  <c r="AC91" i="13"/>
  <c r="AB91" i="13"/>
  <c r="AC87" i="13"/>
  <c r="AB87" i="13"/>
  <c r="AC83" i="13"/>
  <c r="AB83" i="13"/>
  <c r="AB79" i="13"/>
  <c r="AC79" i="13"/>
  <c r="AC75" i="13"/>
  <c r="AB75" i="13"/>
  <c r="AC71" i="13"/>
  <c r="AB71" i="13"/>
  <c r="AB67" i="13"/>
  <c r="AC67" i="13"/>
  <c r="AC63" i="13"/>
  <c r="AB63" i="13"/>
  <c r="AC51" i="13"/>
  <c r="AB51" i="13"/>
  <c r="AB47" i="13"/>
  <c r="AC47" i="13"/>
  <c r="AB43" i="13"/>
  <c r="AC43" i="13"/>
  <c r="AB39" i="13"/>
  <c r="AC39" i="13"/>
  <c r="AC35" i="13"/>
  <c r="AB35" i="13"/>
  <c r="AB31" i="13"/>
  <c r="AC31" i="13"/>
  <c r="AB26" i="13"/>
  <c r="AC26" i="13"/>
  <c r="AC22" i="13"/>
  <c r="AB22" i="13"/>
  <c r="AC18" i="13"/>
  <c r="AB18" i="13"/>
  <c r="AC14" i="13"/>
  <c r="AB14" i="13"/>
  <c r="Y323" i="12"/>
  <c r="Y336" i="12"/>
  <c r="Y40" i="12"/>
  <c r="Z40" i="12"/>
  <c r="Y331" i="12"/>
  <c r="Z331" i="12"/>
  <c r="Y349" i="12"/>
  <c r="Y309" i="12"/>
  <c r="Y310" i="12"/>
  <c r="Y262" i="12"/>
  <c r="Z262" i="12"/>
  <c r="Y78" i="12"/>
  <c r="Z25" i="12"/>
  <c r="Z8" i="12"/>
  <c r="Y95" i="12"/>
  <c r="AC95" i="12" s="1"/>
  <c r="Z50" i="12"/>
  <c r="T10" i="12"/>
  <c r="Y23" i="12"/>
  <c r="T97" i="12"/>
  <c r="T87" i="12"/>
  <c r="T88" i="12"/>
  <c r="T86" i="12"/>
  <c r="T81" i="12"/>
  <c r="T78" i="12"/>
  <c r="AD78" i="12" s="1"/>
  <c r="T73" i="12"/>
  <c r="T59" i="12"/>
  <c r="T60" i="12"/>
  <c r="T61" i="12"/>
  <c r="T62" i="12"/>
  <c r="T63" i="12"/>
  <c r="T64" i="12"/>
  <c r="T66" i="12"/>
  <c r="T69" i="12"/>
  <c r="T70" i="12"/>
  <c r="T71" i="12"/>
  <c r="T72" i="12"/>
  <c r="AD72" i="12" s="1"/>
  <c r="Y72" i="12"/>
  <c r="T58" i="12"/>
  <c r="T56" i="12"/>
  <c r="T32" i="12"/>
  <c r="T33" i="12"/>
  <c r="T34" i="12"/>
  <c r="T35" i="12"/>
  <c r="T36" i="12"/>
  <c r="T37" i="12"/>
  <c r="T38" i="12"/>
  <c r="T39" i="12"/>
  <c r="T40" i="12"/>
  <c r="AD40" i="12" s="1"/>
  <c r="T41" i="12"/>
  <c r="T42" i="12"/>
  <c r="T43" i="12"/>
  <c r="T44" i="12"/>
  <c r="T45" i="12"/>
  <c r="T46" i="12"/>
  <c r="T47" i="12"/>
  <c r="T48" i="12"/>
  <c r="T49" i="12"/>
  <c r="T50" i="12"/>
  <c r="T51" i="12"/>
  <c r="T52" i="12"/>
  <c r="AD52" i="12" s="1"/>
  <c r="T54" i="12"/>
  <c r="T31" i="12"/>
  <c r="T16" i="12"/>
  <c r="T17" i="12"/>
  <c r="T18" i="12"/>
  <c r="T19" i="12"/>
  <c r="T20" i="12"/>
  <c r="T21" i="12"/>
  <c r="T22" i="12"/>
  <c r="T25" i="12"/>
  <c r="T26" i="12"/>
  <c r="T27" i="12"/>
  <c r="T28" i="12"/>
  <c r="T29" i="12"/>
  <c r="T15" i="12"/>
  <c r="T11" i="12"/>
  <c r="T12" i="12"/>
  <c r="T13" i="12"/>
  <c r="T9" i="12"/>
  <c r="T8" i="12"/>
  <c r="Z282" i="12"/>
  <c r="Z281" i="12"/>
  <c r="Z218" i="12"/>
  <c r="Z230" i="12"/>
  <c r="Z279" i="12"/>
  <c r="Z278" i="12"/>
  <c r="Z273" i="12"/>
  <c r="Z274" i="12"/>
  <c r="Z275" i="12"/>
  <c r="Z272" i="12"/>
  <c r="Z271" i="12"/>
  <c r="Z287" i="12"/>
  <c r="Z286" i="12"/>
  <c r="Z284" i="12"/>
  <c r="Z290" i="12"/>
  <c r="Z289" i="12"/>
  <c r="Z292" i="12"/>
  <c r="Z267" i="12"/>
  <c r="Z265" i="12"/>
  <c r="Z264" i="12"/>
  <c r="Z263" i="12"/>
  <c r="Z261" i="12"/>
  <c r="Z259" i="12"/>
  <c r="Z258" i="12"/>
  <c r="Z256" i="12"/>
  <c r="Z257" i="12"/>
  <c r="Z255" i="12"/>
  <c r="Z252" i="12"/>
  <c r="Z248" i="12"/>
  <c r="Z245" i="12"/>
  <c r="Z241" i="12"/>
  <c r="Z240" i="12"/>
  <c r="Z239" i="12"/>
  <c r="Z236" i="12"/>
  <c r="Z235" i="12"/>
  <c r="Z233" i="12"/>
  <c r="Z229" i="12"/>
  <c r="Z222" i="12"/>
  <c r="Z221" i="12"/>
  <c r="Z220" i="12"/>
  <c r="Z342" i="12"/>
  <c r="Z341" i="12"/>
  <c r="Z336" i="12"/>
  <c r="Z328" i="12"/>
  <c r="Z325" i="12"/>
  <c r="Z323" i="12"/>
  <c r="Z320" i="12"/>
  <c r="Z315" i="12"/>
  <c r="Z307" i="12"/>
  <c r="Z195" i="12"/>
  <c r="Z162" i="12"/>
  <c r="Z157" i="12"/>
  <c r="Z156" i="12"/>
  <c r="Z150" i="12"/>
  <c r="Z139" i="12"/>
  <c r="Z135" i="12"/>
  <c r="Z128" i="12"/>
  <c r="Z117" i="12"/>
  <c r="Z114" i="12"/>
  <c r="Z112" i="12"/>
  <c r="Z106" i="12"/>
  <c r="Z101" i="12"/>
  <c r="Z99" i="12"/>
  <c r="Z95" i="12"/>
  <c r="Z89" i="12"/>
  <c r="Z82" i="12"/>
  <c r="Z79" i="12"/>
  <c r="Z75" i="12"/>
  <c r="Z71" i="12"/>
  <c r="Z67" i="12"/>
  <c r="Z55" i="12"/>
  <c r="Z51" i="12"/>
  <c r="Z46" i="12"/>
  <c r="Z41" i="12"/>
  <c r="Z37" i="12"/>
  <c r="Z26" i="12"/>
  <c r="Y342" i="12"/>
  <c r="AD342" i="12" s="1"/>
  <c r="Y320" i="12"/>
  <c r="AC320" i="12" s="1"/>
  <c r="Y101" i="12"/>
  <c r="AC101" i="12" s="1"/>
  <c r="AD95" i="12"/>
  <c r="Y75" i="12"/>
  <c r="AD75" i="12" s="1"/>
  <c r="Y67" i="12"/>
  <c r="Y89" i="12"/>
  <c r="AC89" i="12" s="1"/>
  <c r="Y128" i="12"/>
  <c r="AC128" i="12" s="1"/>
  <c r="Y157" i="12"/>
  <c r="AD157" i="12" s="1"/>
  <c r="Y150" i="12"/>
  <c r="Y171" i="13"/>
  <c r="X171" i="13"/>
  <c r="Y97" i="13"/>
  <c r="X97" i="13"/>
  <c r="Y407" i="13"/>
  <c r="X407" i="13"/>
  <c r="Y224" i="13"/>
  <c r="X224" i="13"/>
  <c r="Y141" i="13"/>
  <c r="X141" i="13"/>
  <c r="Y60" i="13"/>
  <c r="X60" i="13"/>
  <c r="Y274" i="13"/>
  <c r="X274" i="13"/>
  <c r="Y383" i="13"/>
  <c r="X383" i="13"/>
  <c r="X360" i="13"/>
  <c r="Y491" i="13"/>
  <c r="X491" i="13"/>
  <c r="X503" i="13"/>
  <c r="Y503" i="13"/>
  <c r="X504" i="13"/>
  <c r="Y504" i="13"/>
  <c r="X505" i="13"/>
  <c r="Y505" i="13"/>
  <c r="X506" i="13"/>
  <c r="Y506" i="13"/>
  <c r="X507" i="13"/>
  <c r="Y507" i="13"/>
  <c r="X508" i="13"/>
  <c r="Y508" i="13"/>
  <c r="X509" i="13"/>
  <c r="Y509" i="13"/>
  <c r="X511" i="13"/>
  <c r="Y511" i="13"/>
  <c r="X512" i="13"/>
  <c r="Y512" i="13"/>
  <c r="Y502" i="13"/>
  <c r="X502" i="13"/>
  <c r="X339" i="13"/>
  <c r="Y339" i="13"/>
  <c r="X340" i="13"/>
  <c r="Y340" i="13"/>
  <c r="X341" i="13"/>
  <c r="Y341" i="13"/>
  <c r="X342" i="13"/>
  <c r="Y342" i="13"/>
  <c r="X343" i="13"/>
  <c r="Y343" i="13"/>
  <c r="Y338" i="13"/>
  <c r="X338" i="13"/>
  <c r="Y315" i="13"/>
  <c r="X315" i="13"/>
  <c r="Y543" i="13"/>
  <c r="X543" i="13"/>
  <c r="X528" i="13"/>
  <c r="X529" i="13"/>
  <c r="X530" i="13"/>
  <c r="X531" i="13"/>
  <c r="X532" i="13"/>
  <c r="X533" i="13"/>
  <c r="X534" i="13"/>
  <c r="X535" i="13"/>
  <c r="X536" i="13"/>
  <c r="X537" i="13"/>
  <c r="X538" i="13"/>
  <c r="X539" i="13"/>
  <c r="X540" i="13"/>
  <c r="X541" i="13"/>
  <c r="X527" i="13"/>
  <c r="Y518" i="13"/>
  <c r="X518" i="13"/>
  <c r="Y516" i="13"/>
  <c r="X516" i="13"/>
  <c r="Y28" i="13"/>
  <c r="X28" i="13"/>
  <c r="Y13" i="13"/>
  <c r="X13" i="13"/>
  <c r="X7" i="13"/>
  <c r="Y7" i="13"/>
  <c r="X8" i="13"/>
  <c r="Y8" i="13"/>
  <c r="X9" i="13"/>
  <c r="Y9" i="13"/>
  <c r="X10" i="13"/>
  <c r="Y10" i="13"/>
  <c r="X11" i="13"/>
  <c r="Y11" i="13"/>
  <c r="Y6" i="13"/>
  <c r="X6" i="13"/>
  <c r="N589" i="13"/>
  <c r="N590" i="13" s="1"/>
  <c r="L589" i="13"/>
  <c r="T242" i="12"/>
  <c r="Y242" i="12"/>
  <c r="AC242" i="12" s="1"/>
  <c r="Z242" i="12"/>
  <c r="T245" i="12"/>
  <c r="Y245" i="12"/>
  <c r="AD245" i="12" s="1"/>
  <c r="T94" i="12"/>
  <c r="Y94" i="12"/>
  <c r="Z94" i="12"/>
  <c r="Y18" i="12"/>
  <c r="AC18" i="12" s="1"/>
  <c r="Z18" i="12"/>
  <c r="N350" i="12"/>
  <c r="M350" i="12"/>
  <c r="Z349" i="12"/>
  <c r="T349" i="12"/>
  <c r="Z348" i="12"/>
  <c r="Y348" i="12"/>
  <c r="AD348" i="12" s="1"/>
  <c r="T348" i="12"/>
  <c r="Z347" i="12"/>
  <c r="Y347" i="12"/>
  <c r="T347" i="12"/>
  <c r="Z344" i="12"/>
  <c r="Y344" i="12"/>
  <c r="T344" i="12"/>
  <c r="Y341" i="12"/>
  <c r="T341" i="12"/>
  <c r="Z340" i="12"/>
  <c r="Y340" i="12"/>
  <c r="AC340" i="12" s="1"/>
  <c r="T340" i="12"/>
  <c r="Z339" i="12"/>
  <c r="Y339" i="12"/>
  <c r="T339" i="12"/>
  <c r="T336" i="12"/>
  <c r="AC336" i="12" s="1"/>
  <c r="Z335" i="12"/>
  <c r="Y335" i="12"/>
  <c r="T335" i="12"/>
  <c r="Z334" i="12"/>
  <c r="Y334" i="12"/>
  <c r="T334" i="12"/>
  <c r="T331" i="12"/>
  <c r="Z330" i="12"/>
  <c r="Y330" i="12"/>
  <c r="AD330" i="12" s="1"/>
  <c r="T330" i="12"/>
  <c r="Z329" i="12"/>
  <c r="Y329" i="12"/>
  <c r="T329" i="12"/>
  <c r="Y328" i="12"/>
  <c r="AC328" i="12" s="1"/>
  <c r="T328" i="12"/>
  <c r="Z327" i="12"/>
  <c r="Y327" i="12"/>
  <c r="T327" i="12"/>
  <c r="Y325" i="12"/>
  <c r="AD325" i="12" s="1"/>
  <c r="T325" i="12"/>
  <c r="Z324" i="12"/>
  <c r="Y324" i="12"/>
  <c r="T324" i="12"/>
  <c r="T323" i="12"/>
  <c r="Z322" i="12"/>
  <c r="Y322" i="12"/>
  <c r="T322" i="12"/>
  <c r="Z319" i="12"/>
  <c r="Y319" i="12"/>
  <c r="T319" i="12"/>
  <c r="Z318" i="12"/>
  <c r="Y318" i="12"/>
  <c r="T318" i="12"/>
  <c r="Z316" i="12"/>
  <c r="Y316" i="12"/>
  <c r="AD316" i="12" s="1"/>
  <c r="T316" i="12"/>
  <c r="Y315" i="12"/>
  <c r="T315" i="12"/>
  <c r="Z314" i="12"/>
  <c r="Y314" i="12"/>
  <c r="T314" i="12"/>
  <c r="Z313" i="12"/>
  <c r="Y313" i="12"/>
  <c r="AC313" i="12" s="1"/>
  <c r="T313" i="12"/>
  <c r="Z310" i="12"/>
  <c r="T310" i="12"/>
  <c r="Z309" i="12"/>
  <c r="T309" i="12"/>
  <c r="Z308" i="12"/>
  <c r="Y308" i="12"/>
  <c r="AD308" i="12" s="1"/>
  <c r="T308" i="12"/>
  <c r="Y307" i="12"/>
  <c r="T307" i="12"/>
  <c r="Z306" i="12"/>
  <c r="Y306" i="12"/>
  <c r="AC306" i="12" s="1"/>
  <c r="T306" i="12"/>
  <c r="Z305" i="12"/>
  <c r="Y305" i="12"/>
  <c r="T305" i="12"/>
  <c r="Z301" i="12"/>
  <c r="Y301" i="12"/>
  <c r="T301" i="12"/>
  <c r="Z299" i="12"/>
  <c r="Y299" i="12"/>
  <c r="T299" i="12"/>
  <c r="Z298" i="12"/>
  <c r="Y298" i="12"/>
  <c r="AD298" i="12" s="1"/>
  <c r="T298" i="12"/>
  <c r="Z297" i="12"/>
  <c r="Y297" i="12"/>
  <c r="T297" i="12"/>
  <c r="Z296" i="12"/>
  <c r="Y296" i="12"/>
  <c r="T296" i="12"/>
  <c r="Y292" i="12"/>
  <c r="AC292" i="12" s="1"/>
  <c r="T292" i="12"/>
  <c r="Y290" i="12"/>
  <c r="T290" i="12"/>
  <c r="Y289" i="12"/>
  <c r="AC289" i="12" s="1"/>
  <c r="T289" i="12"/>
  <c r="Y287" i="12"/>
  <c r="T287" i="12"/>
  <c r="Y286" i="12"/>
  <c r="AC286" i="12" s="1"/>
  <c r="T286" i="12"/>
  <c r="Z285" i="12"/>
  <c r="Y285" i="12"/>
  <c r="AC285" i="12" s="1"/>
  <c r="T285" i="12"/>
  <c r="Y284" i="12"/>
  <c r="T284" i="12"/>
  <c r="Y282" i="12"/>
  <c r="T282" i="12"/>
  <c r="Y281" i="12"/>
  <c r="T281" i="12"/>
  <c r="Y279" i="12"/>
  <c r="AD279" i="12" s="1"/>
  <c r="T279" i="12"/>
  <c r="Y278" i="12"/>
  <c r="T278" i="12"/>
  <c r="Z277" i="12"/>
  <c r="Y277" i="12"/>
  <c r="AD277" i="12" s="1"/>
  <c r="T277" i="12"/>
  <c r="Y275" i="12"/>
  <c r="T275" i="12"/>
  <c r="Y274" i="12"/>
  <c r="AC274" i="12" s="1"/>
  <c r="T274" i="12"/>
  <c r="Y273" i="12"/>
  <c r="T273" i="12"/>
  <c r="Y272" i="12"/>
  <c r="AD272" i="12" s="1"/>
  <c r="T272" i="12"/>
  <c r="Y271" i="12"/>
  <c r="T271" i="12"/>
  <c r="Z270" i="12"/>
  <c r="Y270" i="12"/>
  <c r="T270" i="12"/>
  <c r="Y267" i="12"/>
  <c r="T267" i="12"/>
  <c r="Z266" i="12"/>
  <c r="Y266" i="12"/>
  <c r="T266" i="12"/>
  <c r="Y265" i="12"/>
  <c r="AC265" i="12" s="1"/>
  <c r="T265" i="12"/>
  <c r="Y264" i="12"/>
  <c r="T264" i="12"/>
  <c r="Y263" i="12"/>
  <c r="AC263" i="12" s="1"/>
  <c r="T263" i="12"/>
  <c r="T262" i="12"/>
  <c r="AD262" i="12" s="1"/>
  <c r="Y261" i="12"/>
  <c r="T261" i="12"/>
  <c r="Y258" i="12"/>
  <c r="T258" i="12"/>
  <c r="Y259" i="12"/>
  <c r="T259" i="12"/>
  <c r="Y256" i="12"/>
  <c r="T256" i="12"/>
  <c r="Y257" i="12"/>
  <c r="T257" i="12"/>
  <c r="Y255" i="12"/>
  <c r="T255" i="12"/>
  <c r="Z254" i="12"/>
  <c r="Y254" i="12"/>
  <c r="AC254" i="12" s="1"/>
  <c r="T254" i="12"/>
  <c r="Y252" i="12"/>
  <c r="T252" i="12"/>
  <c r="Z251" i="12"/>
  <c r="Y251" i="12"/>
  <c r="T251" i="12"/>
  <c r="Y248" i="12"/>
  <c r="T248" i="12"/>
  <c r="Z247" i="12"/>
  <c r="Y247" i="12"/>
  <c r="T247" i="12"/>
  <c r="Z246" i="12"/>
  <c r="Y246" i="12"/>
  <c r="AC246" i="12" s="1"/>
  <c r="T246" i="12"/>
  <c r="Z244" i="12"/>
  <c r="Y244" i="12"/>
  <c r="AC244" i="12" s="1"/>
  <c r="T244" i="12"/>
  <c r="Y240" i="12"/>
  <c r="T240" i="12"/>
  <c r="Y241" i="12"/>
  <c r="AD241" i="12" s="1"/>
  <c r="T241" i="12"/>
  <c r="Y239" i="12"/>
  <c r="T239" i="12"/>
  <c r="Z238" i="12"/>
  <c r="Y238" i="12"/>
  <c r="T238" i="12"/>
  <c r="Z237" i="12"/>
  <c r="Y237" i="12"/>
  <c r="AC237" i="12" s="1"/>
  <c r="T237" i="12"/>
  <c r="Y235" i="12"/>
  <c r="T235" i="12"/>
  <c r="Z234" i="12"/>
  <c r="Y234" i="12"/>
  <c r="T234" i="12"/>
  <c r="Y236" i="12"/>
  <c r="T236" i="12"/>
  <c r="Y233" i="12"/>
  <c r="T233" i="12"/>
  <c r="Z232" i="12"/>
  <c r="Y232" i="12"/>
  <c r="AC232" i="12" s="1"/>
  <c r="T232" i="12"/>
  <c r="Y230" i="12"/>
  <c r="T230" i="12"/>
  <c r="Y229" i="12"/>
  <c r="AC229" i="12" s="1"/>
  <c r="T229" i="12"/>
  <c r="Z228" i="12"/>
  <c r="Y228" i="12"/>
  <c r="T228" i="12"/>
  <c r="Z226" i="12"/>
  <c r="Y226" i="12"/>
  <c r="AD226" i="12" s="1"/>
  <c r="T226" i="12"/>
  <c r="Z224" i="12"/>
  <c r="Y224" i="12"/>
  <c r="T224" i="12"/>
  <c r="Z223" i="12"/>
  <c r="Y223" i="12"/>
  <c r="AD223" i="12" s="1"/>
  <c r="T223" i="12"/>
  <c r="Y222" i="12"/>
  <c r="T222" i="12"/>
  <c r="Y221" i="12"/>
  <c r="AD221" i="12" s="1"/>
  <c r="T221" i="12"/>
  <c r="Y220" i="12"/>
  <c r="T220" i="12"/>
  <c r="Z219" i="12"/>
  <c r="Y219" i="12"/>
  <c r="T219" i="12"/>
  <c r="Y218" i="12"/>
  <c r="T218" i="12"/>
  <c r="Z217" i="12"/>
  <c r="Y217" i="12"/>
  <c r="T217" i="12"/>
  <c r="Z212" i="12"/>
  <c r="Y212" i="12"/>
  <c r="T212" i="12"/>
  <c r="Z211" i="12"/>
  <c r="Y211" i="12"/>
  <c r="T211" i="12"/>
  <c r="Z210" i="12"/>
  <c r="Y210" i="12"/>
  <c r="AC210" i="12" s="1"/>
  <c r="T210" i="12"/>
  <c r="Z209" i="12"/>
  <c r="Y209" i="12"/>
  <c r="T209" i="12"/>
  <c r="Z208" i="12"/>
  <c r="Y208" i="12"/>
  <c r="T208" i="12"/>
  <c r="Z207" i="12"/>
  <c r="Y207" i="12"/>
  <c r="AC207" i="12" s="1"/>
  <c r="T207" i="12"/>
  <c r="Z206" i="12"/>
  <c r="Y206" i="12"/>
  <c r="AC206" i="12" s="1"/>
  <c r="T206" i="12"/>
  <c r="Z205" i="12"/>
  <c r="Y205" i="12"/>
  <c r="T205" i="12"/>
  <c r="Z204" i="12"/>
  <c r="Y204" i="12"/>
  <c r="T204" i="12"/>
  <c r="Z203" i="12"/>
  <c r="Y203" i="12"/>
  <c r="AD203" i="12" s="1"/>
  <c r="T203" i="12"/>
  <c r="Z202" i="12"/>
  <c r="Y202" i="12"/>
  <c r="T202" i="12"/>
  <c r="Z201" i="12"/>
  <c r="Y201" i="12"/>
  <c r="AC201" i="12" s="1"/>
  <c r="T201" i="12"/>
  <c r="Z200" i="12"/>
  <c r="Y200" i="12"/>
  <c r="T200" i="12"/>
  <c r="Z199" i="12"/>
  <c r="Y199" i="12"/>
  <c r="AC199" i="12" s="1"/>
  <c r="T199" i="12"/>
  <c r="Z197" i="12"/>
  <c r="Y197" i="12"/>
  <c r="T197" i="12"/>
  <c r="AC197" i="12" s="1"/>
  <c r="Z196" i="12"/>
  <c r="Y196" i="12"/>
  <c r="T196" i="12"/>
  <c r="Y195" i="12"/>
  <c r="AD195" i="12" s="1"/>
  <c r="T195" i="12"/>
  <c r="Z194" i="12"/>
  <c r="Y194" i="12"/>
  <c r="T194" i="12"/>
  <c r="AD194" i="12" s="1"/>
  <c r="Z193" i="12"/>
  <c r="Y193" i="12"/>
  <c r="T193" i="12"/>
  <c r="Z192" i="12"/>
  <c r="Y192" i="12"/>
  <c r="T192" i="12"/>
  <c r="Z190" i="12"/>
  <c r="Y190" i="12"/>
  <c r="AD190" i="12" s="1"/>
  <c r="T190" i="12"/>
  <c r="Z189" i="12"/>
  <c r="Y189" i="12"/>
  <c r="T189" i="12"/>
  <c r="Z188" i="12"/>
  <c r="Y188" i="12"/>
  <c r="AD188" i="12" s="1"/>
  <c r="T188" i="12"/>
  <c r="Z186" i="12"/>
  <c r="Y186" i="12"/>
  <c r="T186" i="12"/>
  <c r="Z185" i="12"/>
  <c r="Y185" i="12"/>
  <c r="AD185" i="12" s="1"/>
  <c r="T185" i="12"/>
  <c r="Z184" i="12"/>
  <c r="Y184" i="12"/>
  <c r="AC184" i="12" s="1"/>
  <c r="T184" i="12"/>
  <c r="Z183" i="12"/>
  <c r="Y183" i="12"/>
  <c r="AD183" i="12" s="1"/>
  <c r="T183" i="12"/>
  <c r="Z182" i="12"/>
  <c r="Y182" i="12"/>
  <c r="T182" i="12"/>
  <c r="Z181" i="12"/>
  <c r="Y181" i="12"/>
  <c r="AC181" i="12" s="1"/>
  <c r="T181" i="12"/>
  <c r="Z180" i="12"/>
  <c r="Y180" i="12"/>
  <c r="AC180" i="12" s="1"/>
  <c r="T180" i="12"/>
  <c r="Z179" i="12"/>
  <c r="Y179" i="12"/>
  <c r="T179" i="12"/>
  <c r="Z177" i="12"/>
  <c r="Y177" i="12"/>
  <c r="T177" i="12"/>
  <c r="Z176" i="12"/>
  <c r="Y176" i="12"/>
  <c r="AC176" i="12" s="1"/>
  <c r="T176" i="12"/>
  <c r="Z175" i="12"/>
  <c r="Y175" i="12"/>
  <c r="T175" i="12"/>
  <c r="Z174" i="12"/>
  <c r="Y174" i="12"/>
  <c r="T174" i="12"/>
  <c r="Z173" i="12"/>
  <c r="Y173" i="12"/>
  <c r="T173" i="12"/>
  <c r="Z171" i="12"/>
  <c r="Y171" i="12"/>
  <c r="AD171" i="12" s="1"/>
  <c r="T171" i="12"/>
  <c r="Z170" i="12"/>
  <c r="Y170" i="12"/>
  <c r="T170" i="12"/>
  <c r="Z169" i="12"/>
  <c r="Y169" i="12"/>
  <c r="T169" i="12"/>
  <c r="Z167" i="12"/>
  <c r="Y167" i="12"/>
  <c r="T167" i="12"/>
  <c r="Z166" i="12"/>
  <c r="Y166" i="12"/>
  <c r="AC166" i="12" s="1"/>
  <c r="T166" i="12"/>
  <c r="Z165" i="12"/>
  <c r="Y165" i="12"/>
  <c r="T165" i="12"/>
  <c r="Z163" i="12"/>
  <c r="Y163" i="12"/>
  <c r="T163" i="12"/>
  <c r="Y162" i="12"/>
  <c r="T162" i="12"/>
  <c r="Z161" i="12"/>
  <c r="Y161" i="12"/>
  <c r="T161" i="12"/>
  <c r="Z160" i="12"/>
  <c r="Y160" i="12"/>
  <c r="AC160" i="12" s="1"/>
  <c r="T160" i="12"/>
  <c r="Z159" i="12"/>
  <c r="Y159" i="12"/>
  <c r="T159" i="12"/>
  <c r="Z155" i="12"/>
  <c r="Y155" i="12"/>
  <c r="AC155" i="12" s="1"/>
  <c r="T155" i="12"/>
  <c r="Y156" i="12"/>
  <c r="T156" i="12"/>
  <c r="Z154" i="12"/>
  <c r="Y154" i="12"/>
  <c r="T154" i="12"/>
  <c r="Z153" i="12"/>
  <c r="Y153" i="12"/>
  <c r="AC153" i="12" s="1"/>
  <c r="T153" i="12"/>
  <c r="Z152" i="12"/>
  <c r="Y152" i="12"/>
  <c r="T152" i="12"/>
  <c r="Z148" i="12"/>
  <c r="Y148" i="12"/>
  <c r="T148" i="12"/>
  <c r="Z149" i="12"/>
  <c r="Y149" i="12"/>
  <c r="T149" i="12"/>
  <c r="Z147" i="12"/>
  <c r="Y147" i="12"/>
  <c r="AD147" i="12" s="1"/>
  <c r="T147" i="12"/>
  <c r="Z146" i="12"/>
  <c r="Y146" i="12"/>
  <c r="AC146" i="12" s="1"/>
  <c r="T146" i="12"/>
  <c r="Z145" i="12"/>
  <c r="Y145" i="12"/>
  <c r="T145" i="12"/>
  <c r="Z143" i="12"/>
  <c r="Y143" i="12"/>
  <c r="T143" i="12"/>
  <c r="Z142" i="12"/>
  <c r="Y142" i="12"/>
  <c r="AC142" i="12" s="1"/>
  <c r="T142" i="12"/>
  <c r="Z141" i="12"/>
  <c r="Y141" i="12"/>
  <c r="T141" i="12"/>
  <c r="Y139" i="12"/>
  <c r="T139" i="12"/>
  <c r="Z138" i="12"/>
  <c r="Y138" i="12"/>
  <c r="T138" i="12"/>
  <c r="Z137" i="12"/>
  <c r="Y137" i="12"/>
  <c r="AC137" i="12" s="1"/>
  <c r="T137" i="12"/>
  <c r="Y135" i="12"/>
  <c r="T135" i="12"/>
  <c r="Z134" i="12"/>
  <c r="Y134" i="12"/>
  <c r="T134" i="12"/>
  <c r="Z133" i="12"/>
  <c r="Y133" i="12"/>
  <c r="AD133" i="12" s="1"/>
  <c r="T133" i="12"/>
  <c r="Z131" i="12"/>
  <c r="Y131" i="12"/>
  <c r="T131" i="12"/>
  <c r="Z130" i="12"/>
  <c r="Y130" i="12"/>
  <c r="T130" i="12"/>
  <c r="Z127" i="12"/>
  <c r="Y127" i="12"/>
  <c r="T127" i="12"/>
  <c r="Z126" i="12"/>
  <c r="Y126" i="12"/>
  <c r="AD126" i="12" s="1"/>
  <c r="T126" i="12"/>
  <c r="Z125" i="12"/>
  <c r="Y125" i="12"/>
  <c r="T125" i="12"/>
  <c r="Z124" i="12"/>
  <c r="Y124" i="12"/>
  <c r="AC124" i="12" s="1"/>
  <c r="T124" i="12"/>
  <c r="Z123" i="12"/>
  <c r="Y123" i="12"/>
  <c r="T123" i="12"/>
  <c r="Z122" i="12"/>
  <c r="Y122" i="12"/>
  <c r="AC122" i="12" s="1"/>
  <c r="T122" i="12"/>
  <c r="Z121" i="12"/>
  <c r="Y121" i="12"/>
  <c r="T121" i="12"/>
  <c r="Z120" i="12"/>
  <c r="Y120" i="12"/>
  <c r="T120" i="12"/>
  <c r="Z118" i="12"/>
  <c r="Y118" i="12"/>
  <c r="AC118" i="12" s="1"/>
  <c r="T118" i="12"/>
  <c r="Y117" i="12"/>
  <c r="T117" i="12"/>
  <c r="Z116" i="12"/>
  <c r="Y116" i="12"/>
  <c r="T116" i="12"/>
  <c r="Y114" i="12"/>
  <c r="T114" i="12"/>
  <c r="Z113" i="12"/>
  <c r="Y113" i="12"/>
  <c r="T113" i="12"/>
  <c r="Y112" i="12"/>
  <c r="AD112" i="12" s="1"/>
  <c r="T112" i="12"/>
  <c r="Z111" i="12"/>
  <c r="Y111" i="12"/>
  <c r="T111" i="12"/>
  <c r="Z110" i="12"/>
  <c r="Y110" i="12"/>
  <c r="AC110" i="12" s="1"/>
  <c r="T110" i="12"/>
  <c r="Z109" i="12"/>
  <c r="Y109" i="12"/>
  <c r="AD109" i="12" s="1"/>
  <c r="T109" i="12"/>
  <c r="Y106" i="12"/>
  <c r="T106" i="12"/>
  <c r="Z105" i="12"/>
  <c r="Y105" i="12"/>
  <c r="T105" i="12"/>
  <c r="Z104" i="12"/>
  <c r="Y104" i="12"/>
  <c r="AC104" i="12" s="1"/>
  <c r="T104" i="12"/>
  <c r="Z103" i="12"/>
  <c r="Y103" i="12"/>
  <c r="AD103" i="12" s="1"/>
  <c r="T103" i="12"/>
  <c r="Z100" i="12"/>
  <c r="Y100" i="12"/>
  <c r="T100" i="12"/>
  <c r="Y99" i="12"/>
  <c r="T99" i="12"/>
  <c r="Z98" i="12"/>
  <c r="Y98" i="12"/>
  <c r="T98" i="12"/>
  <c r="Z97" i="12"/>
  <c r="Y97" i="12"/>
  <c r="AD97" i="12" s="1"/>
  <c r="Z93" i="12"/>
  <c r="Y93" i="12"/>
  <c r="T93" i="12"/>
  <c r="Z92" i="12"/>
  <c r="Y92" i="12"/>
  <c r="AD92" i="12" s="1"/>
  <c r="T92" i="12"/>
  <c r="Z91" i="12"/>
  <c r="Y91" i="12"/>
  <c r="AD91" i="12" s="1"/>
  <c r="T91" i="12"/>
  <c r="Z88" i="12"/>
  <c r="Y88" i="12"/>
  <c r="AC88" i="12" s="1"/>
  <c r="Z87" i="12"/>
  <c r="Y87" i="12"/>
  <c r="Z86" i="12"/>
  <c r="Y86" i="12"/>
  <c r="AC86" i="12" s="1"/>
  <c r="Z84" i="12"/>
  <c r="Y84" i="12"/>
  <c r="AD84" i="12" s="1"/>
  <c r="T84" i="12"/>
  <c r="Z83" i="12"/>
  <c r="Y83" i="12"/>
  <c r="AD83" i="12" s="1"/>
  <c r="T83" i="12"/>
  <c r="Y82" i="12"/>
  <c r="T82" i="12"/>
  <c r="Z81" i="12"/>
  <c r="Y81" i="12"/>
  <c r="Y79" i="12"/>
  <c r="T79" i="12"/>
  <c r="Z78" i="12"/>
  <c r="Z77" i="12"/>
  <c r="Y77" i="12"/>
  <c r="T77" i="12"/>
  <c r="Z74" i="12"/>
  <c r="Y74" i="12"/>
  <c r="T74" i="12"/>
  <c r="Z73" i="12"/>
  <c r="Y73" i="12"/>
  <c r="AC73" i="12" s="1"/>
  <c r="Z72" i="12"/>
  <c r="Y71" i="12"/>
  <c r="AC71" i="12" s="1"/>
  <c r="Z70" i="12"/>
  <c r="Y70" i="12"/>
  <c r="AC70" i="12" s="1"/>
  <c r="Z69" i="12"/>
  <c r="Y69" i="12"/>
  <c r="AD69" i="12" s="1"/>
  <c r="Z66" i="12"/>
  <c r="Y66" i="12"/>
  <c r="Z64" i="12"/>
  <c r="Y64" i="12"/>
  <c r="AD64" i="12" s="1"/>
  <c r="Z63" i="12"/>
  <c r="Y63" i="12"/>
  <c r="AD63" i="12" s="1"/>
  <c r="Z62" i="12"/>
  <c r="Y62" i="12"/>
  <c r="AC62" i="12" s="1"/>
  <c r="Z61" i="12"/>
  <c r="Y61" i="12"/>
  <c r="AD61" i="12" s="1"/>
  <c r="Z60" i="12"/>
  <c r="Y60" i="12"/>
  <c r="Z59" i="12"/>
  <c r="Y59" i="12"/>
  <c r="AC59" i="12" s="1"/>
  <c r="Z58" i="12"/>
  <c r="Y58" i="12"/>
  <c r="AD58" i="12" s="1"/>
  <c r="Z56" i="12"/>
  <c r="Y56" i="12"/>
  <c r="AD56" i="12" s="1"/>
  <c r="Y55" i="12"/>
  <c r="T55" i="12"/>
  <c r="Z54" i="12"/>
  <c r="Y54" i="12"/>
  <c r="AD54" i="12" s="1"/>
  <c r="Z52" i="12"/>
  <c r="Y52" i="12"/>
  <c r="Y51" i="12"/>
  <c r="Y50" i="12"/>
  <c r="AC50" i="12" s="1"/>
  <c r="Z49" i="12"/>
  <c r="Y49" i="12"/>
  <c r="AD49" i="12" s="1"/>
  <c r="Z48" i="12"/>
  <c r="Y48" i="12"/>
  <c r="Z47" i="12"/>
  <c r="Y47" i="12"/>
  <c r="Y46" i="12"/>
  <c r="AD46" i="12" s="1"/>
  <c r="Z45" i="12"/>
  <c r="Y45" i="12"/>
  <c r="AD45" i="12" s="1"/>
  <c r="Z44" i="12"/>
  <c r="Y44" i="12"/>
  <c r="AC44" i="12" s="1"/>
  <c r="Z43" i="12"/>
  <c r="Y43" i="12"/>
  <c r="Z42" i="12"/>
  <c r="Y42" i="12"/>
  <c r="AC42" i="12" s="1"/>
  <c r="Y41" i="12"/>
  <c r="AC41" i="12" s="1"/>
  <c r="Z39" i="12"/>
  <c r="Y39" i="12"/>
  <c r="AD39" i="12" s="1"/>
  <c r="Z38" i="12"/>
  <c r="Y38" i="12"/>
  <c r="AC38" i="12" s="1"/>
  <c r="Y37" i="12"/>
  <c r="AC37" i="12" s="1"/>
  <c r="Z36" i="12"/>
  <c r="Y36" i="12"/>
  <c r="Z35" i="12"/>
  <c r="Y35" i="12"/>
  <c r="Z34" i="12"/>
  <c r="Y34" i="12"/>
  <c r="AC34" i="12" s="1"/>
  <c r="Z33" i="12"/>
  <c r="Y33" i="12"/>
  <c r="AC33" i="12" s="1"/>
  <c r="Z32" i="12"/>
  <c r="Y32" i="12"/>
  <c r="Z31" i="12"/>
  <c r="Y31" i="12"/>
  <c r="Z29" i="12"/>
  <c r="Y29" i="12"/>
  <c r="Z28" i="12"/>
  <c r="Y28" i="12"/>
  <c r="AC28" i="12" s="1"/>
  <c r="Z27" i="12"/>
  <c r="Y27" i="12"/>
  <c r="AC27" i="12" s="1"/>
  <c r="Y26" i="12"/>
  <c r="Y25" i="12"/>
  <c r="Z22" i="12"/>
  <c r="Y22" i="12"/>
  <c r="AD22" i="12" s="1"/>
  <c r="Z21" i="12"/>
  <c r="Y21" i="12"/>
  <c r="Z20" i="12"/>
  <c r="Y20" i="12"/>
  <c r="Z19" i="12"/>
  <c r="Y19" i="12"/>
  <c r="AC19" i="12" s="1"/>
  <c r="Z17" i="12"/>
  <c r="Y17" i="12"/>
  <c r="AC17" i="12" s="1"/>
  <c r="Z16" i="12"/>
  <c r="Y16" i="12"/>
  <c r="Z15" i="12"/>
  <c r="Y15" i="12"/>
  <c r="Z13" i="12"/>
  <c r="Y13" i="12"/>
  <c r="Z12" i="12"/>
  <c r="Y12" i="12"/>
  <c r="AC12" i="12" s="1"/>
  <c r="Z11" i="12"/>
  <c r="Y11" i="12"/>
  <c r="AD11" i="12" s="1"/>
  <c r="Z10" i="12"/>
  <c r="Y10" i="12"/>
  <c r="AD10" i="12" s="1"/>
  <c r="Z9" i="12"/>
  <c r="Y9" i="12"/>
  <c r="Y8" i="12"/>
  <c r="AC8" i="12" s="1"/>
  <c r="AC348" i="12"/>
  <c r="AD246" i="12"/>
  <c r="AD237" i="12"/>
  <c r="AD128" i="12"/>
  <c r="AC49" i="12"/>
  <c r="AC330" i="12"/>
  <c r="AC234" i="12"/>
  <c r="AC329" i="12"/>
  <c r="AD110" i="12"/>
  <c r="AC188" i="12"/>
  <c r="AC69" i="12"/>
  <c r="AC130" i="12"/>
  <c r="AD182" i="12"/>
  <c r="AD160" i="12"/>
  <c r="AD82" i="12"/>
  <c r="AC106" i="12"/>
  <c r="AD138" i="12"/>
  <c r="AD329" i="12"/>
  <c r="AC159" i="12"/>
  <c r="AD193" i="12"/>
  <c r="AD93" i="12"/>
  <c r="AD210" i="12"/>
  <c r="AD301" i="12"/>
  <c r="AD71" i="12"/>
  <c r="AC233" i="12"/>
  <c r="AD173" i="12"/>
  <c r="AC173" i="12"/>
  <c r="AD17" i="12"/>
  <c r="AC58" i="12"/>
  <c r="AC54" i="12"/>
  <c r="AD255" i="12"/>
  <c r="AD200" i="12"/>
  <c r="AD42" i="12"/>
  <c r="AC51" i="12"/>
  <c r="AD101" i="12"/>
  <c r="AD37" i="12"/>
  <c r="AD23" i="12" l="1"/>
  <c r="AC23" i="12"/>
  <c r="AC221" i="12"/>
  <c r="AD289" i="12"/>
  <c r="AC83" i="12"/>
  <c r="AD34" i="12"/>
  <c r="AC272" i="12"/>
  <c r="AD36" i="12"/>
  <c r="AD313" i="12"/>
  <c r="AD88" i="12"/>
  <c r="AD155" i="12"/>
  <c r="AC22" i="12"/>
  <c r="AD18" i="12"/>
  <c r="AC223" i="12"/>
  <c r="AC131" i="12"/>
  <c r="AC163" i="12"/>
  <c r="AC179" i="12"/>
  <c r="AC183" i="12"/>
  <c r="AC193" i="12"/>
  <c r="AC205" i="12"/>
  <c r="AD209" i="12"/>
  <c r="AD217" i="12"/>
  <c r="AD220" i="12"/>
  <c r="AC222" i="12"/>
  <c r="AC239" i="12"/>
  <c r="AD240" i="12"/>
  <c r="AD264" i="12"/>
  <c r="AC271" i="12"/>
  <c r="AD273" i="12"/>
  <c r="AD296" i="12"/>
  <c r="AC315" i="12"/>
  <c r="AC319" i="12"/>
  <c r="AC327" i="12"/>
  <c r="AD349" i="12"/>
  <c r="AD60" i="12"/>
  <c r="AC518" i="13"/>
  <c r="AB518" i="13"/>
  <c r="AC536" i="13"/>
  <c r="AB536" i="13"/>
  <c r="AC341" i="13"/>
  <c r="AB341" i="13"/>
  <c r="AB512" i="13"/>
  <c r="AC512" i="13"/>
  <c r="AB505" i="13"/>
  <c r="AC505" i="13"/>
  <c r="AC383" i="13"/>
  <c r="AB383" i="13"/>
  <c r="AB224" i="13"/>
  <c r="AC224" i="13"/>
  <c r="AC539" i="13"/>
  <c r="AB539" i="13"/>
  <c r="AC531" i="13"/>
  <c r="AB531" i="13"/>
  <c r="AC338" i="13"/>
  <c r="AB338" i="13"/>
  <c r="AC502" i="13"/>
  <c r="AB502" i="13"/>
  <c r="AB516" i="13"/>
  <c r="AC516" i="13"/>
  <c r="AC527" i="13"/>
  <c r="AB527" i="13"/>
  <c r="AC538" i="13"/>
  <c r="AB538" i="13"/>
  <c r="AC534" i="13"/>
  <c r="AB534" i="13"/>
  <c r="AC530" i="13"/>
  <c r="AB530" i="13"/>
  <c r="AB342" i="13"/>
  <c r="AC342" i="13"/>
  <c r="AC340" i="13"/>
  <c r="AB340" i="13"/>
  <c r="AC511" i="13"/>
  <c r="AB511" i="13"/>
  <c r="AC508" i="13"/>
  <c r="AB508" i="13"/>
  <c r="AC506" i="13"/>
  <c r="AB506" i="13"/>
  <c r="AC504" i="13"/>
  <c r="AB504" i="13"/>
  <c r="AC274" i="13"/>
  <c r="AB274" i="13"/>
  <c r="AC141" i="13"/>
  <c r="AB141" i="13"/>
  <c r="AB407" i="13"/>
  <c r="AC407" i="13"/>
  <c r="AC171" i="13"/>
  <c r="AB171" i="13"/>
  <c r="AC28" i="13"/>
  <c r="AB28" i="13"/>
  <c r="AC540" i="13"/>
  <c r="AB540" i="13"/>
  <c r="AB532" i="13"/>
  <c r="AC532" i="13"/>
  <c r="AC528" i="13"/>
  <c r="AB528" i="13"/>
  <c r="AC343" i="13"/>
  <c r="AB343" i="13"/>
  <c r="AC339" i="13"/>
  <c r="AB339" i="13"/>
  <c r="AC509" i="13"/>
  <c r="AB509" i="13"/>
  <c r="AC507" i="13"/>
  <c r="AB507" i="13"/>
  <c r="AC503" i="13"/>
  <c r="AB503" i="13"/>
  <c r="AB60" i="13"/>
  <c r="AC60" i="13"/>
  <c r="AC97" i="13"/>
  <c r="AB97" i="13"/>
  <c r="AC9" i="13"/>
  <c r="AB9" i="13"/>
  <c r="AB7" i="13"/>
  <c r="AC7" i="13"/>
  <c r="AB535" i="13"/>
  <c r="AC535" i="13"/>
  <c r="AC543" i="13"/>
  <c r="AB543" i="13"/>
  <c r="AC491" i="13"/>
  <c r="AB491" i="13"/>
  <c r="AC8" i="13"/>
  <c r="AB8" i="13"/>
  <c r="AC541" i="13"/>
  <c r="AB541" i="13"/>
  <c r="AC537" i="13"/>
  <c r="AB537" i="13"/>
  <c r="AC533" i="13"/>
  <c r="AB533" i="13"/>
  <c r="AC529" i="13"/>
  <c r="AB529" i="13"/>
  <c r="AC315" i="13"/>
  <c r="AB315" i="13"/>
  <c r="AB360" i="13"/>
  <c r="AC360" i="13"/>
  <c r="AB13" i="13"/>
  <c r="AC13" i="13"/>
  <c r="AB11" i="13"/>
  <c r="AC11" i="13"/>
  <c r="AC10" i="13"/>
  <c r="AB10" i="13"/>
  <c r="AC6" i="13"/>
  <c r="AB6" i="13"/>
  <c r="AC157" i="12"/>
  <c r="AD340" i="12"/>
  <c r="AC26" i="12"/>
  <c r="AC161" i="12"/>
  <c r="AC165" i="12"/>
  <c r="AC175" i="12"/>
  <c r="AC202" i="12"/>
  <c r="AD259" i="12"/>
  <c r="AD261" i="12"/>
  <c r="AD267" i="12"/>
  <c r="AD297" i="12"/>
  <c r="AC305" i="12"/>
  <c r="AC322" i="12"/>
  <c r="AD335" i="12"/>
  <c r="AD344" i="12"/>
  <c r="AC94" i="12"/>
  <c r="AC43" i="12"/>
  <c r="AD35" i="12"/>
  <c r="AC103" i="12"/>
  <c r="AC203" i="12"/>
  <c r="AC325" i="12"/>
  <c r="AC344" i="12"/>
  <c r="AD153" i="12"/>
  <c r="AD305" i="12"/>
  <c r="AD20" i="12"/>
  <c r="AD51" i="12"/>
  <c r="AD113" i="12"/>
  <c r="AD125" i="12"/>
  <c r="AD130" i="12"/>
  <c r="AC149" i="12"/>
  <c r="AC154" i="12"/>
  <c r="AD159" i="12"/>
  <c r="AC167" i="12"/>
  <c r="AC174" i="12"/>
  <c r="AD177" i="12"/>
  <c r="AD186" i="12"/>
  <c r="AD192" i="12"/>
  <c r="AD196" i="12"/>
  <c r="AC204" i="12"/>
  <c r="AC208" i="12"/>
  <c r="AD219" i="12"/>
  <c r="AD224" i="12"/>
  <c r="AD234" i="12"/>
  <c r="AD235" i="12"/>
  <c r="AD238" i="12"/>
  <c r="AD239" i="12"/>
  <c r="AC240" i="12"/>
  <c r="AD251" i="12"/>
  <c r="AD252" i="12"/>
  <c r="AC256" i="12"/>
  <c r="AC270" i="12"/>
  <c r="AC275" i="12"/>
  <c r="AC278" i="12"/>
  <c r="AC281" i="12"/>
  <c r="AD284" i="12"/>
  <c r="AD290" i="12"/>
  <c r="AC299" i="12"/>
  <c r="AC307" i="12"/>
  <c r="AD314" i="12"/>
  <c r="AD315" i="12"/>
  <c r="AC341" i="12"/>
  <c r="AC87" i="12"/>
  <c r="AD229" i="12"/>
  <c r="AD244" i="12"/>
  <c r="AD111" i="12"/>
  <c r="AC189" i="12"/>
  <c r="AC194" i="12"/>
  <c r="AD197" i="12"/>
  <c r="AC218" i="12"/>
  <c r="AC228" i="12"/>
  <c r="AC257" i="12"/>
  <c r="AC282" i="12"/>
  <c r="AC324" i="12"/>
  <c r="AD339" i="12"/>
  <c r="AC75" i="12"/>
  <c r="AC111" i="12"/>
  <c r="AC45" i="12"/>
  <c r="AC241" i="12"/>
  <c r="AC298" i="12"/>
  <c r="AC261" i="12"/>
  <c r="AC66" i="12"/>
  <c r="AD310" i="12"/>
  <c r="AD282" i="12"/>
  <c r="AD180" i="12"/>
  <c r="AC296" i="12"/>
  <c r="AC61" i="12"/>
  <c r="AC279" i="12"/>
  <c r="AD285" i="12"/>
  <c r="AC267" i="12"/>
  <c r="AD137" i="12"/>
  <c r="AD15" i="12"/>
  <c r="AD121" i="12"/>
  <c r="AD131" i="12"/>
  <c r="AD163" i="12"/>
  <c r="AC308" i="12"/>
  <c r="AD167" i="12"/>
  <c r="AC192" i="12"/>
  <c r="AD27" i="12"/>
  <c r="AC20" i="12"/>
  <c r="AD73" i="12"/>
  <c r="AD70" i="12"/>
  <c r="AD89" i="12"/>
  <c r="AD299" i="12"/>
  <c r="AD59" i="12"/>
  <c r="AC126" i="12"/>
  <c r="AC339" i="12"/>
  <c r="AC15" i="12"/>
  <c r="AC177" i="12"/>
  <c r="AC56" i="12"/>
  <c r="AC47" i="12"/>
  <c r="AC60" i="12"/>
  <c r="AC99" i="12"/>
  <c r="AD116" i="12"/>
  <c r="AC123" i="12"/>
  <c r="AC135" i="12"/>
  <c r="AC138" i="12"/>
  <c r="AD139" i="12"/>
  <c r="AC309" i="12"/>
  <c r="AC245" i="12"/>
  <c r="AC156" i="12"/>
  <c r="AD161" i="12"/>
  <c r="AD201" i="12"/>
  <c r="AC97" i="12"/>
  <c r="AC259" i="12"/>
  <c r="AD86" i="12"/>
  <c r="AD328" i="12"/>
  <c r="AC252" i="12"/>
  <c r="AD202" i="12"/>
  <c r="AD146" i="12"/>
  <c r="AD184" i="12"/>
  <c r="AC91" i="12"/>
  <c r="AC342" i="12"/>
  <c r="AD208" i="12"/>
  <c r="AD242" i="12"/>
  <c r="AD320" i="12"/>
  <c r="AD9" i="12"/>
  <c r="AD13" i="12"/>
  <c r="AD19" i="12"/>
  <c r="AC25" i="12"/>
  <c r="AC31" i="12"/>
  <c r="AC35" i="12"/>
  <c r="AD43" i="12"/>
  <c r="AC81" i="12"/>
  <c r="AD106" i="12"/>
  <c r="AD114" i="12"/>
  <c r="AD306" i="12"/>
  <c r="AC16" i="12"/>
  <c r="AD16" i="12"/>
  <c r="AC77" i="12"/>
  <c r="AD77" i="12"/>
  <c r="AD120" i="12"/>
  <c r="AC120" i="12"/>
  <c r="AC143" i="12"/>
  <c r="AD143" i="12"/>
  <c r="AC139" i="12"/>
  <c r="AD156" i="12"/>
  <c r="AD99" i="12"/>
  <c r="AD124" i="12"/>
  <c r="AC48" i="12"/>
  <c r="AD48" i="12"/>
  <c r="AD74" i="12"/>
  <c r="AD123" i="12"/>
  <c r="AD150" i="12"/>
  <c r="AC150" i="12"/>
  <c r="AD67" i="12"/>
  <c r="AC67" i="12"/>
  <c r="AC21" i="12"/>
  <c r="AD21" i="12"/>
  <c r="AC13" i="12"/>
  <c r="AC116" i="12"/>
  <c r="AD135" i="12"/>
  <c r="AD31" i="12"/>
  <c r="AD33" i="12"/>
  <c r="AC170" i="12"/>
  <c r="AD170" i="12"/>
  <c r="AD236" i="12"/>
  <c r="AC236" i="12"/>
  <c r="AD248" i="12"/>
  <c r="AC248" i="12"/>
  <c r="AC334" i="12"/>
  <c r="AD334" i="12"/>
  <c r="AC36" i="12"/>
  <c r="AD66" i="12"/>
  <c r="AC92" i="12"/>
  <c r="AC112" i="12"/>
  <c r="AD127" i="12"/>
  <c r="AD205" i="12"/>
  <c r="AC217" i="12"/>
  <c r="AC220" i="12"/>
  <c r="AC235" i="12"/>
  <c r="AD29" i="12"/>
  <c r="AC32" i="12"/>
  <c r="AD87" i="12"/>
  <c r="AD98" i="12"/>
  <c r="AD169" i="12"/>
  <c r="AC196" i="12"/>
  <c r="AC98" i="12"/>
  <c r="AC127" i="12"/>
  <c r="AC169" i="12"/>
  <c r="AC46" i="12"/>
  <c r="AD207" i="12"/>
  <c r="AC29" i="12"/>
  <c r="AD166" i="12"/>
  <c r="AD62" i="12"/>
  <c r="AD81" i="12"/>
  <c r="AD142" i="12"/>
  <c r="AC226" i="12"/>
  <c r="AD44" i="12"/>
  <c r="AD232" i="12"/>
  <c r="AC52" i="12"/>
  <c r="AC55" i="12"/>
  <c r="AC121" i="12"/>
  <c r="AC125" i="12"/>
  <c r="AC141" i="12"/>
  <c r="AD145" i="12"/>
  <c r="AC182" i="12"/>
  <c r="AC251" i="12"/>
  <c r="AC255" i="12"/>
  <c r="AD256" i="12"/>
  <c r="AD278" i="12"/>
  <c r="AD307" i="12"/>
  <c r="AC314" i="12"/>
  <c r="AD323" i="12"/>
  <c r="AC79" i="12"/>
  <c r="AD331" i="12"/>
  <c r="AC72" i="12"/>
  <c r="AD79" i="12"/>
  <c r="AC109" i="12"/>
  <c r="AD28" i="12"/>
  <c r="AD122" i="12"/>
  <c r="AD32" i="12"/>
  <c r="AC133" i="12"/>
  <c r="AC64" i="12"/>
  <c r="AD149" i="12"/>
  <c r="AC40" i="12"/>
  <c r="AD8" i="12"/>
  <c r="AD38" i="12"/>
  <c r="AD12" i="12"/>
  <c r="AD25" i="12"/>
  <c r="AC10" i="12"/>
  <c r="AC63" i="12"/>
  <c r="AC171" i="12"/>
  <c r="AC219" i="12"/>
  <c r="AD41" i="12"/>
  <c r="AD47" i="12"/>
  <c r="AD104" i="12"/>
  <c r="AD55" i="12"/>
  <c r="AC82" i="12"/>
  <c r="AC93" i="12"/>
  <c r="AC145" i="12"/>
  <c r="AD165" i="12"/>
  <c r="AD175" i="12"/>
  <c r="AD179" i="12"/>
  <c r="AC190" i="12"/>
  <c r="AD233" i="12"/>
  <c r="AC238" i="12"/>
  <c r="AC266" i="12"/>
  <c r="AD271" i="12"/>
  <c r="AD275" i="12"/>
  <c r="AC284" i="12"/>
  <c r="AD319" i="12"/>
  <c r="AD94" i="12"/>
  <c r="AC11" i="12"/>
  <c r="AC9" i="12"/>
  <c r="AC113" i="12"/>
  <c r="AC117" i="12"/>
  <c r="AD141" i="12"/>
  <c r="AC147" i="12"/>
  <c r="AD154" i="12"/>
  <c r="AD174" i="12"/>
  <c r="AC185" i="12"/>
  <c r="AD199" i="12"/>
  <c r="AC200" i="12"/>
  <c r="AD204" i="12"/>
  <c r="AD222" i="12"/>
  <c r="AD228" i="12"/>
  <c r="AD257" i="12"/>
  <c r="AD263" i="12"/>
  <c r="AD265" i="12"/>
  <c r="AD274" i="12"/>
  <c r="AC277" i="12"/>
  <c r="AD281" i="12"/>
  <c r="AC316" i="12"/>
  <c r="AD327" i="12"/>
  <c r="AC335" i="12"/>
  <c r="AC78" i="12"/>
  <c r="AC224" i="12"/>
  <c r="AD254" i="12"/>
  <c r="AC264" i="12"/>
  <c r="AC273" i="12"/>
  <c r="AD336" i="12"/>
  <c r="AD50" i="12"/>
  <c r="AD100" i="12"/>
  <c r="AC105" i="12"/>
  <c r="AC114" i="12"/>
  <c r="AD118" i="12"/>
  <c r="AD134" i="12"/>
  <c r="AD152" i="12"/>
  <c r="AC162" i="12"/>
  <c r="AD181" i="12"/>
  <c r="AD189" i="12"/>
  <c r="AC195" i="12"/>
  <c r="AC209" i="12"/>
  <c r="AC247" i="12"/>
  <c r="AD258" i="12"/>
  <c r="AD287" i="12"/>
  <c r="AC290" i="12"/>
  <c r="AC301" i="12"/>
  <c r="AD318" i="12"/>
  <c r="AD347" i="12"/>
  <c r="N591" i="13"/>
  <c r="AD176" i="12"/>
  <c r="AC258" i="12"/>
  <c r="AD218" i="12"/>
  <c r="AC152" i="12"/>
  <c r="AD162" i="12"/>
  <c r="AC347" i="12"/>
  <c r="AC100" i="12"/>
  <c r="AD266" i="12"/>
  <c r="AC297" i="12"/>
  <c r="AD206" i="12"/>
  <c r="AD286" i="12"/>
  <c r="AD292" i="12"/>
  <c r="AC74" i="12"/>
  <c r="AC84" i="12"/>
  <c r="AD105" i="12"/>
  <c r="AC134" i="12"/>
  <c r="AD148" i="12"/>
  <c r="AC148" i="12"/>
  <c r="AC186" i="12"/>
  <c r="AD230" i="12"/>
  <c r="AD247" i="12"/>
  <c r="AD270" i="12"/>
  <c r="AC287" i="12"/>
  <c r="AC318" i="12"/>
  <c r="AC211" i="12"/>
  <c r="AD211" i="12"/>
  <c r="AC212" i="12"/>
  <c r="AD212" i="12"/>
  <c r="AD322" i="12"/>
  <c r="AD324" i="12"/>
  <c r="AC39" i="12"/>
  <c r="AC310" i="12"/>
  <c r="AC323" i="12"/>
  <c r="AC230" i="12"/>
  <c r="AD309" i="12"/>
  <c r="AC331" i="12"/>
  <c r="AD341" i="12"/>
  <c r="AC262" i="12"/>
  <c r="AC349" i="12"/>
  <c r="AD26" i="12"/>
  <c r="AD117" i="12"/>
</calcChain>
</file>

<file path=xl/sharedStrings.xml><?xml version="1.0" encoding="utf-8"?>
<sst xmlns="http://schemas.openxmlformats.org/spreadsheetml/2006/main" count="6885" uniqueCount="941">
  <si>
    <t>FR</t>
  </si>
  <si>
    <t>C</t>
  </si>
  <si>
    <t/>
  </si>
  <si>
    <t>79</t>
  </si>
  <si>
    <t>83</t>
  </si>
  <si>
    <t>XL</t>
  </si>
  <si>
    <t>86</t>
  </si>
  <si>
    <t>94</t>
  </si>
  <si>
    <t>RF</t>
  </si>
  <si>
    <t>99/97</t>
  </si>
  <si>
    <t>102/100</t>
  </si>
  <si>
    <t>106/104</t>
  </si>
  <si>
    <t>109/107</t>
  </si>
  <si>
    <t>112/110</t>
  </si>
  <si>
    <t>89/87</t>
  </si>
  <si>
    <t>104/102</t>
  </si>
  <si>
    <t>107/105</t>
  </si>
  <si>
    <t>110/108</t>
  </si>
  <si>
    <t>113/111</t>
  </si>
  <si>
    <t>Artikkel</t>
  </si>
  <si>
    <t>Mõõt</t>
  </si>
  <si>
    <t>Märkus</t>
  </si>
  <si>
    <t>Profiil 35</t>
  </si>
  <si>
    <t>Profiil 40</t>
  </si>
  <si>
    <t>Profiil 45</t>
  </si>
  <si>
    <t>Profiil 50</t>
  </si>
  <si>
    <t>Profiil 55</t>
  </si>
  <si>
    <t>Profiil 60</t>
  </si>
  <si>
    <t>Profiil 65</t>
  </si>
  <si>
    <t>Profiil 70</t>
  </si>
  <si>
    <t>Profiil 80</t>
  </si>
  <si>
    <t>Koormus-indeks</t>
  </si>
  <si>
    <t>SÕIDUAUTO REHVID</t>
  </si>
  <si>
    <t>KAUBIKU REHVID</t>
  </si>
  <si>
    <t>Laohind</t>
  </si>
  <si>
    <t>Jaehind</t>
  </si>
  <si>
    <t>Ost</t>
  </si>
  <si>
    <t>Müügikate, %</t>
  </si>
  <si>
    <t>Kiirus-indeks</t>
  </si>
  <si>
    <t>T</t>
  </si>
  <si>
    <t>H</t>
  </si>
  <si>
    <t>W</t>
  </si>
  <si>
    <t>V</t>
  </si>
  <si>
    <t>Q</t>
  </si>
  <si>
    <t>R</t>
  </si>
  <si>
    <t>UNIROYAL</t>
  </si>
  <si>
    <t xml:space="preserve">155/80R13    </t>
  </si>
  <si>
    <t xml:space="preserve">165/80R13   </t>
  </si>
  <si>
    <t xml:space="preserve">165/70R13    </t>
  </si>
  <si>
    <t xml:space="preserve">175/70R13    </t>
  </si>
  <si>
    <t xml:space="preserve">175/70R14    </t>
  </si>
  <si>
    <t xml:space="preserve">185/70R14    </t>
  </si>
  <si>
    <t xml:space="preserve">175/65R14    </t>
  </si>
  <si>
    <t xml:space="preserve">185/65R14    </t>
  </si>
  <si>
    <t xml:space="preserve">185/65R15    </t>
  </si>
  <si>
    <t xml:space="preserve">195/65R15    </t>
  </si>
  <si>
    <t xml:space="preserve">205/65R15    </t>
  </si>
  <si>
    <t xml:space="preserve">185/60R14    </t>
  </si>
  <si>
    <t xml:space="preserve">195/60R14    </t>
  </si>
  <si>
    <t xml:space="preserve">195/60R15    </t>
  </si>
  <si>
    <t xml:space="preserve">205/60R15    </t>
  </si>
  <si>
    <t xml:space="preserve">195/55R15    </t>
  </si>
  <si>
    <t xml:space="preserve">205/55R16    </t>
  </si>
  <si>
    <t xml:space="preserve">215/55R16    </t>
  </si>
  <si>
    <t xml:space="preserve">195/50R15    </t>
  </si>
  <si>
    <t xml:space="preserve">205/50R16    </t>
  </si>
  <si>
    <t xml:space="preserve">225/50R16    </t>
  </si>
  <si>
    <t xml:space="preserve">205/45R16    </t>
  </si>
  <si>
    <t xml:space="preserve">225/45R16    </t>
  </si>
  <si>
    <t xml:space="preserve">225/45R17    </t>
  </si>
  <si>
    <t xml:space="preserve">235/45R17    </t>
  </si>
  <si>
    <t xml:space="preserve">245/45R18    </t>
  </si>
  <si>
    <t xml:space="preserve">245/40R17    </t>
  </si>
  <si>
    <t xml:space="preserve">255/40R17    </t>
  </si>
  <si>
    <t xml:space="preserve">235/40R18    </t>
  </si>
  <si>
    <t xml:space="preserve">165/80R13    </t>
  </si>
  <si>
    <t xml:space="preserve">165/70R14    </t>
  </si>
  <si>
    <t xml:space="preserve">195/70R15    </t>
  </si>
  <si>
    <t xml:space="preserve">195/75R16    </t>
  </si>
  <si>
    <t xml:space="preserve">205/75R16    </t>
  </si>
  <si>
    <t xml:space="preserve">215/75R16    </t>
  </si>
  <si>
    <t xml:space="preserve">195/65R16    </t>
  </si>
  <si>
    <t xml:space="preserve">215/65R16    </t>
  </si>
  <si>
    <t xml:space="preserve">225/65R16    </t>
  </si>
  <si>
    <t xml:space="preserve">195/60R16    </t>
  </si>
  <si>
    <t>175/80R14</t>
  </si>
  <si>
    <t>185/60R15</t>
  </si>
  <si>
    <t>215/60R16</t>
  </si>
  <si>
    <t>225/60R16</t>
  </si>
  <si>
    <t>235/60R16</t>
  </si>
  <si>
    <t>185/55R15</t>
  </si>
  <si>
    <t>205/55R15</t>
  </si>
  <si>
    <t>195/55R16</t>
  </si>
  <si>
    <t>205/50R17</t>
  </si>
  <si>
    <t>225/50R17</t>
  </si>
  <si>
    <t>205/50R15</t>
  </si>
  <si>
    <t>225/55R17</t>
  </si>
  <si>
    <t>235/55R17</t>
  </si>
  <si>
    <t>215/45R17</t>
  </si>
  <si>
    <t>245/45R17</t>
  </si>
  <si>
    <t>225/45R18</t>
  </si>
  <si>
    <t>255/45R18</t>
  </si>
  <si>
    <t>215/40R17</t>
  </si>
  <si>
    <t>235/40R17</t>
  </si>
  <si>
    <t>225/40R18</t>
  </si>
  <si>
    <t>245/40R18</t>
  </si>
  <si>
    <t>255/40R18</t>
  </si>
  <si>
    <t>205/70R15</t>
  </si>
  <si>
    <t>175/75R16</t>
  </si>
  <si>
    <t>185/75R16</t>
  </si>
  <si>
    <t>205/65R16</t>
  </si>
  <si>
    <t>17 TOLLI</t>
  </si>
  <si>
    <t>18 TOLLI</t>
  </si>
  <si>
    <t>19 TOLLI</t>
  </si>
  <si>
    <t>Laoseis</t>
  </si>
  <si>
    <t>ECOCONTACT 3</t>
  </si>
  <si>
    <t>4x4 CONTACT</t>
  </si>
  <si>
    <t>PREMIUMCONTACT 2</t>
  </si>
  <si>
    <t>205/60R16</t>
  </si>
  <si>
    <t>ECOCONTACT EP</t>
  </si>
  <si>
    <t>VANCOCONTACT</t>
  </si>
  <si>
    <t>225/70R15</t>
  </si>
  <si>
    <t>VANCOCONTACT 2</t>
  </si>
  <si>
    <t>Tellida</t>
  </si>
  <si>
    <t>Z50</t>
  </si>
  <si>
    <t>14 tolli</t>
  </si>
  <si>
    <t>15 tolli</t>
  </si>
  <si>
    <t>Kiirusindeks</t>
  </si>
  <si>
    <t>SPORTIVA</t>
  </si>
  <si>
    <t xml:space="preserve">155/70R13    </t>
  </si>
  <si>
    <t xml:space="preserve">165/65R14    </t>
  </si>
  <si>
    <t xml:space="preserve">225/55R16    </t>
  </si>
  <si>
    <t xml:space="preserve">205/50R15    </t>
  </si>
  <si>
    <t xml:space="preserve">215/45R17    </t>
  </si>
  <si>
    <t xml:space="preserve">185R14    </t>
  </si>
  <si>
    <t xml:space="preserve">195R14    </t>
  </si>
  <si>
    <t xml:space="preserve">225/70R15    </t>
  </si>
  <si>
    <t>195/70R14</t>
  </si>
  <si>
    <t>175/65R13</t>
  </si>
  <si>
    <t xml:space="preserve">185/55R14 </t>
  </si>
  <si>
    <t>195/55R15</t>
  </si>
  <si>
    <t>16 tolli</t>
  </si>
  <si>
    <t>195/75R16</t>
  </si>
  <si>
    <t>XL, FR</t>
  </si>
  <si>
    <t xml:space="preserve">185/60R15  </t>
  </si>
  <si>
    <t>BARUM</t>
  </si>
  <si>
    <t>BRAVURIS</t>
  </si>
  <si>
    <t>245/45R18</t>
  </si>
  <si>
    <t>VANIS</t>
  </si>
  <si>
    <t>205/75R16</t>
  </si>
  <si>
    <t>215/75R16</t>
  </si>
  <si>
    <t>195/65R16</t>
  </si>
  <si>
    <t>BRILLANTIS</t>
  </si>
  <si>
    <t>215/65R15</t>
  </si>
  <si>
    <t>225/60R15</t>
  </si>
  <si>
    <t>215/55R17</t>
  </si>
  <si>
    <t>195/50R16</t>
  </si>
  <si>
    <t>225/55R16</t>
  </si>
  <si>
    <t>215/50R17</t>
  </si>
  <si>
    <t>SPORTCONTACT 2</t>
  </si>
  <si>
    <t>SPORTCONTACT</t>
  </si>
  <si>
    <t>SPORTCONTACT 3</t>
  </si>
  <si>
    <t>Y</t>
  </si>
  <si>
    <t>Z</t>
  </si>
  <si>
    <t>101/99</t>
  </si>
  <si>
    <t>VANCO 2</t>
  </si>
  <si>
    <t xml:space="preserve">PREMIUMCONTACT </t>
  </si>
  <si>
    <t>245/45R19</t>
  </si>
  <si>
    <t>255/40R19</t>
  </si>
  <si>
    <t>116/114</t>
  </si>
  <si>
    <t>235/65R16</t>
  </si>
  <si>
    <t>115/113</t>
  </si>
  <si>
    <t>103/101</t>
  </si>
  <si>
    <t>225/75R16</t>
  </si>
  <si>
    <t>121/120</t>
  </si>
  <si>
    <t>CROSSCONTACT UHP</t>
  </si>
  <si>
    <t>CROSSCONTACT AT</t>
  </si>
  <si>
    <t>CROSSCONTACT LX</t>
  </si>
  <si>
    <t>145/70R13</t>
  </si>
  <si>
    <t>165/65R13</t>
  </si>
  <si>
    <t>195/65R14</t>
  </si>
  <si>
    <t>195/45R15</t>
  </si>
  <si>
    <t>215/40R16</t>
  </si>
  <si>
    <t>205/40R17</t>
  </si>
  <si>
    <t>BRAVURIS 2</t>
  </si>
  <si>
    <t>215/65R16</t>
  </si>
  <si>
    <t>185/70R13</t>
  </si>
  <si>
    <t>155/65R13</t>
  </si>
  <si>
    <t>155/65R14</t>
  </si>
  <si>
    <t>165/60R14</t>
  </si>
  <si>
    <t>195/45R16</t>
  </si>
  <si>
    <t>205/45R16</t>
  </si>
  <si>
    <t>255/35R18</t>
  </si>
  <si>
    <t>235/35R19</t>
  </si>
  <si>
    <t>255/35R19</t>
  </si>
  <si>
    <t>245/35R20</t>
  </si>
  <si>
    <t>255/35R20</t>
  </si>
  <si>
    <t>205/45R17</t>
  </si>
  <si>
    <t>245/40R17</t>
  </si>
  <si>
    <t>255/40R17</t>
  </si>
  <si>
    <t>265/35R18</t>
  </si>
  <si>
    <t xml:space="preserve">165/80R14 </t>
  </si>
  <si>
    <t>185/60R13</t>
  </si>
  <si>
    <t>175/60R14</t>
  </si>
  <si>
    <t>215/60R15</t>
  </si>
  <si>
    <t>235/40R18</t>
  </si>
  <si>
    <t>175/70R14</t>
  </si>
  <si>
    <t>95/93</t>
  </si>
  <si>
    <t xml:space="preserve">175/80R14    </t>
  </si>
  <si>
    <t>155/70R13</t>
  </si>
  <si>
    <t>165/70R14</t>
  </si>
  <si>
    <t>165/65R14</t>
  </si>
  <si>
    <t>145/65R15</t>
  </si>
  <si>
    <t>165/65R15</t>
  </si>
  <si>
    <t>175/65R15</t>
  </si>
  <si>
    <t>94/92</t>
  </si>
  <si>
    <t>205R14</t>
  </si>
  <si>
    <t>P</t>
  </si>
  <si>
    <t>215/70R15</t>
  </si>
  <si>
    <t>S</t>
  </si>
  <si>
    <t>118/116</t>
  </si>
  <si>
    <t>235/60R17</t>
  </si>
  <si>
    <t>117/115</t>
  </si>
  <si>
    <t>RF, FR</t>
  </si>
  <si>
    <t>255/55R17</t>
  </si>
  <si>
    <t>175/60R15</t>
  </si>
  <si>
    <t>195/60R16</t>
  </si>
  <si>
    <t>215/60R17</t>
  </si>
  <si>
    <t>175/55R15</t>
  </si>
  <si>
    <t>185/55R16</t>
  </si>
  <si>
    <t>205/55R17</t>
  </si>
  <si>
    <t>215/55R18</t>
  </si>
  <si>
    <t>185/50R16</t>
  </si>
  <si>
    <t>235/50R17</t>
  </si>
  <si>
    <t>235/50R18</t>
  </si>
  <si>
    <t>195/80R15</t>
  </si>
  <si>
    <t>225/75R15</t>
  </si>
  <si>
    <t>235/75R15</t>
  </si>
  <si>
    <t>235/70R15</t>
  </si>
  <si>
    <t>265/70R15</t>
  </si>
  <si>
    <t>255/70R15</t>
  </si>
  <si>
    <t>205/80R16</t>
  </si>
  <si>
    <t>245/75R16</t>
  </si>
  <si>
    <t>225/70R16</t>
  </si>
  <si>
    <t>235/70R16</t>
  </si>
  <si>
    <t>245/70R16</t>
  </si>
  <si>
    <t>265/70R16</t>
  </si>
  <si>
    <t>255/65R16</t>
  </si>
  <si>
    <t>235/70R17</t>
  </si>
  <si>
    <t>265/70R17</t>
  </si>
  <si>
    <t>225/65R17</t>
  </si>
  <si>
    <t>235/65R17</t>
  </si>
  <si>
    <t>265/65R17</t>
  </si>
  <si>
    <t>255/60R17</t>
  </si>
  <si>
    <t>275/55R17</t>
  </si>
  <si>
    <t>235/60R18</t>
  </si>
  <si>
    <t>255/60R18</t>
  </si>
  <si>
    <t>265/60R18</t>
  </si>
  <si>
    <t>235/55R18</t>
  </si>
  <si>
    <t>255/55R18</t>
  </si>
  <si>
    <t>285/50R18</t>
  </si>
  <si>
    <t>235/55R19</t>
  </si>
  <si>
    <t>275/55R19</t>
  </si>
  <si>
    <t>255/50R19</t>
  </si>
  <si>
    <t>265/50R19</t>
  </si>
  <si>
    <t>235/45R19</t>
  </si>
  <si>
    <t>255/45R19</t>
  </si>
  <si>
    <t>275/45R19</t>
  </si>
  <si>
    <t>285/45R19</t>
  </si>
  <si>
    <t>295/45R19</t>
  </si>
  <si>
    <t>20 TOLLI</t>
  </si>
  <si>
    <t>255/50R20</t>
  </si>
  <si>
    <t>265/50R20</t>
  </si>
  <si>
    <t>275/50R20</t>
  </si>
  <si>
    <t>285/50R20</t>
  </si>
  <si>
    <t>255/45R20</t>
  </si>
  <si>
    <t>265/45R20</t>
  </si>
  <si>
    <t>275/45R20</t>
  </si>
  <si>
    <t>295/45R20</t>
  </si>
  <si>
    <t>275/40R20</t>
  </si>
  <si>
    <t>4x4 SPORTCONTACT</t>
  </si>
  <si>
    <t>295/40R20</t>
  </si>
  <si>
    <t>245/45R16</t>
  </si>
  <si>
    <t>255/45R17</t>
  </si>
  <si>
    <t>235/45R18</t>
  </si>
  <si>
    <t>275/45R18</t>
  </si>
  <si>
    <t>195/40R17</t>
  </si>
  <si>
    <t>215/40R18</t>
  </si>
  <si>
    <t>265/40R18</t>
  </si>
  <si>
    <t>275/40R18</t>
  </si>
  <si>
    <t>235/40R19</t>
  </si>
  <si>
    <t>245/40R19</t>
  </si>
  <si>
    <t>275/40R19</t>
  </si>
  <si>
    <t>285/40R19</t>
  </si>
  <si>
    <t>245/40R20</t>
  </si>
  <si>
    <t>265/40R21</t>
  </si>
  <si>
    <t>215/35R18</t>
  </si>
  <si>
    <t>225/35R18</t>
  </si>
  <si>
    <t>245/35R18</t>
  </si>
  <si>
    <t>275/35R18</t>
  </si>
  <si>
    <t>285/35R18</t>
  </si>
  <si>
    <t>225/35R19</t>
  </si>
  <si>
    <t>245/35R19</t>
  </si>
  <si>
    <t>265/35R19</t>
  </si>
  <si>
    <t>275/35R19</t>
  </si>
  <si>
    <t>275/35R20</t>
  </si>
  <si>
    <t>145/80R13</t>
  </si>
  <si>
    <t>135/70R15</t>
  </si>
  <si>
    <t>275/50R19</t>
  </si>
  <si>
    <t>175/70R13</t>
  </si>
  <si>
    <t>285/35R20</t>
  </si>
  <si>
    <t>195/65R15</t>
  </si>
  <si>
    <t>225/60R17</t>
  </si>
  <si>
    <t>315/35R20</t>
  </si>
  <si>
    <t>295/40R21</t>
  </si>
  <si>
    <t>295/35R21</t>
  </si>
  <si>
    <t>305/40R22</t>
  </si>
  <si>
    <t xml:space="preserve">275/35R22 </t>
  </si>
  <si>
    <t>285/35R22</t>
  </si>
  <si>
    <t>295/30R22</t>
  </si>
  <si>
    <t>315/30R22</t>
  </si>
  <si>
    <t>335/25R22</t>
  </si>
  <si>
    <t>305/30R23</t>
  </si>
  <si>
    <t>315/25R23</t>
  </si>
  <si>
    <t>Profiil 30</t>
  </si>
  <si>
    <t>Profiil 25</t>
  </si>
  <si>
    <t>295/25R20</t>
  </si>
  <si>
    <t>305/25R20</t>
  </si>
  <si>
    <t>295/25R21</t>
  </si>
  <si>
    <t>255/30R21</t>
  </si>
  <si>
    <t>265/30R21</t>
  </si>
  <si>
    <t>295/30R21</t>
  </si>
  <si>
    <t>265/30R22</t>
  </si>
  <si>
    <t>255/30R19</t>
  </si>
  <si>
    <t>285/30R18</t>
  </si>
  <si>
    <t>295/30R18</t>
  </si>
  <si>
    <t>265/30R19</t>
  </si>
  <si>
    <t>275/30R19</t>
  </si>
  <si>
    <t>295/30R19</t>
  </si>
  <si>
    <t>305/30R19</t>
  </si>
  <si>
    <t>235/30R20</t>
  </si>
  <si>
    <t>245/30R20</t>
  </si>
  <si>
    <t>255/30R20</t>
  </si>
  <si>
    <t>265/30R20</t>
  </si>
  <si>
    <t>275/30R20</t>
  </si>
  <si>
    <t>135/80R13</t>
  </si>
  <si>
    <t xml:space="preserve">215/60R16 </t>
  </si>
  <si>
    <t>225/65R16</t>
  </si>
  <si>
    <t>Prognoos</t>
  </si>
  <si>
    <t>BRAVURIS 4x4</t>
  </si>
  <si>
    <t>215/70R16</t>
  </si>
  <si>
    <t>155/70R14</t>
  </si>
  <si>
    <t>155/60R15</t>
  </si>
  <si>
    <t>185/55R14</t>
  </si>
  <si>
    <t>XL, SSR</t>
  </si>
  <si>
    <t>245/55R17</t>
  </si>
  <si>
    <t>SSR</t>
  </si>
  <si>
    <t>245/50R18</t>
  </si>
  <si>
    <t>FR, SSR</t>
  </si>
  <si>
    <t>215/45R16</t>
  </si>
  <si>
    <t>XL, FR, SSR</t>
  </si>
  <si>
    <t>205R16C</t>
  </si>
  <si>
    <t>100/98</t>
  </si>
  <si>
    <t>185/65R15</t>
  </si>
  <si>
    <t>285/65R16</t>
  </si>
  <si>
    <t>N</t>
  </si>
  <si>
    <t>VANCOFOURSEASON</t>
  </si>
  <si>
    <t>235/50R19</t>
  </si>
  <si>
    <t>225/55R18</t>
  </si>
  <si>
    <t>255/55R19</t>
  </si>
  <si>
    <t>235/85R16</t>
  </si>
  <si>
    <t>120/116</t>
  </si>
  <si>
    <t>215/80R15</t>
  </si>
  <si>
    <t>111/109</t>
  </si>
  <si>
    <t>255/70R16</t>
  </si>
  <si>
    <t>255/65R17</t>
  </si>
  <si>
    <t>325/25R20</t>
  </si>
  <si>
    <t>305/25R22</t>
  </si>
  <si>
    <t>285/30R19</t>
  </si>
  <si>
    <t>215/35R17</t>
  </si>
  <si>
    <t>255/35R21</t>
  </si>
  <si>
    <t>195/40R14</t>
  </si>
  <si>
    <t>265/40R20</t>
  </si>
  <si>
    <t>225/40R19</t>
  </si>
  <si>
    <t>Z35</t>
  </si>
  <si>
    <t xml:space="preserve">235/60R16 </t>
  </si>
  <si>
    <t xml:space="preserve">90/88 </t>
  </si>
  <si>
    <t>1540376</t>
  </si>
  <si>
    <t>1540371</t>
  </si>
  <si>
    <t>1540373</t>
  </si>
  <si>
    <t>BRILLANTIS 2</t>
  </si>
  <si>
    <t>1540332</t>
  </si>
  <si>
    <t>1540366</t>
  </si>
  <si>
    <t>1540193</t>
  </si>
  <si>
    <t>1540331</t>
  </si>
  <si>
    <t>1540175</t>
  </si>
  <si>
    <t>1540177</t>
  </si>
  <si>
    <t>1540389</t>
  </si>
  <si>
    <t>1540390</t>
  </si>
  <si>
    <t>1540391</t>
  </si>
  <si>
    <t>1540396</t>
  </si>
  <si>
    <t>1540387</t>
  </si>
  <si>
    <t>1540393</t>
  </si>
  <si>
    <t>1540328</t>
  </si>
  <si>
    <t>1540406</t>
  </si>
  <si>
    <t>1540321</t>
  </si>
  <si>
    <t>1535008</t>
  </si>
  <si>
    <t>1535006</t>
  </si>
  <si>
    <t>1535011</t>
  </si>
  <si>
    <t>1535014</t>
  </si>
  <si>
    <t>1535002</t>
  </si>
  <si>
    <t>1535019</t>
  </si>
  <si>
    <t>1535010</t>
  </si>
  <si>
    <t>1535015</t>
  </si>
  <si>
    <t>1535001</t>
  </si>
  <si>
    <t>1535007</t>
  </si>
  <si>
    <t>1535004</t>
  </si>
  <si>
    <t>1535000</t>
  </si>
  <si>
    <t>1535013</t>
  </si>
  <si>
    <t>1535005</t>
  </si>
  <si>
    <t>1535003</t>
  </si>
  <si>
    <t>1535012</t>
  </si>
  <si>
    <t>1535009</t>
  </si>
  <si>
    <t>1540335</t>
  </si>
  <si>
    <t>1540133</t>
  </si>
  <si>
    <t>1551622</t>
  </si>
  <si>
    <t>1540134</t>
  </si>
  <si>
    <t>1540164</t>
  </si>
  <si>
    <t>1540137</t>
  </si>
  <si>
    <t>1540363</t>
  </si>
  <si>
    <t>1540333</t>
  </si>
  <si>
    <t>1540372</t>
  </si>
  <si>
    <t>1540364</t>
  </si>
  <si>
    <t>1540100</t>
  </si>
  <si>
    <t>4430000</t>
  </si>
  <si>
    <t>4431310</t>
  </si>
  <si>
    <t>4431360</t>
  </si>
  <si>
    <t>4431340</t>
  </si>
  <si>
    <t>1552105</t>
  </si>
  <si>
    <t>1540380</t>
  </si>
  <si>
    <t>1540303</t>
  </si>
  <si>
    <t>1540365</t>
  </si>
  <si>
    <t>1540173</t>
  </si>
  <si>
    <t>MAASTURI REHVID</t>
  </si>
  <si>
    <t>165/80R15</t>
  </si>
  <si>
    <t>CONTACT CT 22</t>
  </si>
  <si>
    <t>121/119</t>
  </si>
  <si>
    <t>235/55R20</t>
  </si>
  <si>
    <t>SPORTCONTACT 5P</t>
  </si>
  <si>
    <t>295/30R20</t>
  </si>
  <si>
    <t>195/40R16</t>
  </si>
  <si>
    <t>1535029</t>
  </si>
  <si>
    <t>1540445</t>
  </si>
  <si>
    <t>1540444</t>
  </si>
  <si>
    <t>1540446</t>
  </si>
  <si>
    <t>Jaehind km-ta</t>
  </si>
  <si>
    <t>ECOCONTACT 5</t>
  </si>
  <si>
    <t>VANCOECO</t>
  </si>
  <si>
    <t>SPORTCONTACT 5</t>
  </si>
  <si>
    <t>PREMIUMCONTTACT 2</t>
  </si>
  <si>
    <t>265/35R21</t>
  </si>
  <si>
    <t>275/35R21</t>
  </si>
  <si>
    <t>OWL</t>
  </si>
  <si>
    <t>FR, OWL</t>
  </si>
  <si>
    <t>CROSSCONTACT LX SPORT</t>
  </si>
  <si>
    <t>245/45R20</t>
  </si>
  <si>
    <t>Tootja</t>
  </si>
  <si>
    <t>Mudel</t>
  </si>
  <si>
    <t>4430120</t>
  </si>
  <si>
    <t>1535030</t>
  </si>
  <si>
    <t>1535031</t>
  </si>
  <si>
    <t>1540429</t>
  </si>
  <si>
    <t>1540176</t>
  </si>
  <si>
    <t>1540361</t>
  </si>
  <si>
    <t>1540182</t>
  </si>
  <si>
    <t>205/70R16</t>
  </si>
  <si>
    <t xml:space="preserve"> </t>
  </si>
  <si>
    <t>PREMIUMCONTACT 5</t>
  </si>
  <si>
    <t>SPORTCONTACT 5 P</t>
  </si>
  <si>
    <t>275/40R22</t>
  </si>
  <si>
    <t>325/25R21</t>
  </si>
  <si>
    <t>275/30R21</t>
  </si>
  <si>
    <t>225/35R20</t>
  </si>
  <si>
    <t>195/45R17</t>
  </si>
  <si>
    <t>255/40R20</t>
  </si>
  <si>
    <t>8+</t>
  </si>
  <si>
    <t>4600850</t>
  </si>
  <si>
    <t>4600980</t>
  </si>
  <si>
    <t>4600890</t>
  </si>
  <si>
    <t>4600910</t>
  </si>
  <si>
    <t>GISLAVED</t>
  </si>
  <si>
    <t>4520960</t>
  </si>
  <si>
    <t>4520810</t>
  </si>
  <si>
    <t>4520820</t>
  </si>
  <si>
    <t>4520920</t>
  </si>
  <si>
    <t>4520860</t>
  </si>
  <si>
    <t>4520800</t>
  </si>
  <si>
    <t>4520930</t>
  </si>
  <si>
    <t>3410980</t>
  </si>
  <si>
    <t>3410060</t>
  </si>
  <si>
    <t>3410880</t>
  </si>
  <si>
    <t>3410050</t>
  </si>
  <si>
    <t>3411230</t>
  </si>
  <si>
    <t>3411270</t>
  </si>
  <si>
    <t>3411540</t>
  </si>
  <si>
    <t>3411580</t>
  </si>
  <si>
    <t>3411590</t>
  </si>
  <si>
    <t>3410560</t>
  </si>
  <si>
    <t>3410550</t>
  </si>
  <si>
    <t>3410540</t>
  </si>
  <si>
    <t>3410390</t>
  </si>
  <si>
    <t>3411110</t>
  </si>
  <si>
    <t>RainSport 2</t>
  </si>
  <si>
    <t>3622440</t>
  </si>
  <si>
    <t>3622590</t>
  </si>
  <si>
    <t>RAINSPORT2</t>
  </si>
  <si>
    <t>Müük</t>
  </si>
  <si>
    <t>1540478</t>
  </si>
  <si>
    <t>1540482</t>
  </si>
  <si>
    <t>1540480</t>
  </si>
  <si>
    <t>1540488</t>
  </si>
  <si>
    <t>1540489</t>
  </si>
  <si>
    <t>1540483</t>
  </si>
  <si>
    <t>1540490</t>
  </si>
  <si>
    <t>1540484</t>
  </si>
  <si>
    <t>1540496</t>
  </si>
  <si>
    <t>1540491</t>
  </si>
  <si>
    <t>1540493</t>
  </si>
  <si>
    <t>1540337</t>
  </si>
  <si>
    <t>1540499</t>
  </si>
  <si>
    <t>1540487</t>
  </si>
  <si>
    <t>1540508</t>
  </si>
  <si>
    <t>1540500</t>
  </si>
  <si>
    <t>1540502</t>
  </si>
  <si>
    <t>1540512</t>
  </si>
  <si>
    <t>1540505</t>
  </si>
  <si>
    <t>1540511</t>
  </si>
  <si>
    <t>VANIS 2</t>
  </si>
  <si>
    <t>4430430</t>
  </si>
  <si>
    <t>4430340</t>
  </si>
  <si>
    <t>4430450</t>
  </si>
  <si>
    <t>4430390</t>
  </si>
  <si>
    <t>4430510</t>
  </si>
  <si>
    <t>4430400</t>
  </si>
  <si>
    <t>4430330</t>
  </si>
  <si>
    <t>4430480</t>
  </si>
  <si>
    <t>4430470</t>
  </si>
  <si>
    <t>4430520</t>
  </si>
  <si>
    <t>4430380</t>
  </si>
  <si>
    <t>4430490</t>
  </si>
  <si>
    <t>4430370</t>
  </si>
  <si>
    <t>4430360</t>
  </si>
  <si>
    <t>4430460</t>
  </si>
  <si>
    <t>4430440</t>
  </si>
  <si>
    <t>4430410</t>
  </si>
  <si>
    <t>1552259</t>
  </si>
  <si>
    <t>1552246</t>
  </si>
  <si>
    <t>1552194</t>
  </si>
  <si>
    <t>1552239</t>
  </si>
  <si>
    <t>1552241</t>
  </si>
  <si>
    <t>COMPACT</t>
  </si>
  <si>
    <t>1551866</t>
  </si>
  <si>
    <t>1552066</t>
  </si>
  <si>
    <t>1552061</t>
  </si>
  <si>
    <t>1551872</t>
  </si>
  <si>
    <t>245/65R17</t>
  </si>
  <si>
    <t>GENERAL</t>
  </si>
  <si>
    <t>GRABBER AT</t>
  </si>
  <si>
    <t>4569280</t>
  </si>
  <si>
    <t>XL, FR, OWL</t>
  </si>
  <si>
    <t>4500980</t>
  </si>
  <si>
    <t>4502630</t>
  </si>
  <si>
    <t>GRABBER GT</t>
  </si>
  <si>
    <t>4502620</t>
  </si>
  <si>
    <t>4502610</t>
  </si>
  <si>
    <t>4502560</t>
  </si>
  <si>
    <t>4502600</t>
  </si>
  <si>
    <t>4502540</t>
  </si>
  <si>
    <t>1548826</t>
  </si>
  <si>
    <t>GRABBER HTS</t>
  </si>
  <si>
    <t>4502490</t>
  </si>
  <si>
    <t>4502500</t>
  </si>
  <si>
    <t>4502480</t>
  </si>
  <si>
    <t>1548602</t>
  </si>
  <si>
    <t>31x10,50R15 LT</t>
  </si>
  <si>
    <t>1548520</t>
  </si>
  <si>
    <t>4502340</t>
  </si>
  <si>
    <t>1548358</t>
  </si>
  <si>
    <t>4502460</t>
  </si>
  <si>
    <t>4502380</t>
  </si>
  <si>
    <t>125/80R13</t>
  </si>
  <si>
    <t>M</t>
  </si>
  <si>
    <t>CONTINENTAL</t>
  </si>
  <si>
    <t>CONTI.eCONTACT</t>
  </si>
  <si>
    <t>XL, CS</t>
  </si>
  <si>
    <t>285/30R21</t>
  </si>
  <si>
    <t>285/30R20</t>
  </si>
  <si>
    <t>225/50R18</t>
  </si>
  <si>
    <t>CS</t>
  </si>
  <si>
    <t>XL, FR, CS</t>
  </si>
  <si>
    <t>295/35R20</t>
  </si>
  <si>
    <t>225/45R19</t>
  </si>
  <si>
    <t>FR, CS</t>
  </si>
  <si>
    <t>235/45R20</t>
  </si>
  <si>
    <t>CROSSCONTACT LX2</t>
  </si>
  <si>
    <t>235/65R18</t>
  </si>
  <si>
    <t>275/65R17</t>
  </si>
  <si>
    <t>285/65R17</t>
  </si>
  <si>
    <t>225/60R18</t>
  </si>
  <si>
    <t>VANCONTACT 200</t>
  </si>
  <si>
    <t>VANCONTACT 100</t>
  </si>
  <si>
    <t>165/70R13</t>
  </si>
  <si>
    <t>88/86</t>
  </si>
  <si>
    <t xml:space="preserve">T </t>
  </si>
  <si>
    <t>1551837</t>
  </si>
  <si>
    <t>ALTIMAX HP</t>
  </si>
  <si>
    <t>GENERAL TIRE</t>
  </si>
  <si>
    <t>1551846</t>
  </si>
  <si>
    <t>1551661</t>
  </si>
  <si>
    <t>ALTIMAX UHP</t>
  </si>
  <si>
    <t xml:space="preserve">C - kaubiku rehv; CS - isesulguv/torkekindel rehv; FR - veljekaitseservaga rehv; OWL - esiletoodud valgete kirjadega rehv, LT - väikeveoauto rehv; RF - tugevdatud karkassiga rehv ; SSR - tühisõiduomadustega rehv; XL - suurendatud kandevõimega rehv.  </t>
  </si>
  <si>
    <t>Müügihind</t>
  </si>
  <si>
    <t>URBAN SPEED</t>
  </si>
  <si>
    <t>ULTRA SPEED</t>
  </si>
  <si>
    <t>VAN 2</t>
  </si>
  <si>
    <t>COM SPEED</t>
  </si>
  <si>
    <t>SUPER Z</t>
  </si>
  <si>
    <t>235/75R16</t>
  </si>
  <si>
    <t>1548527</t>
  </si>
  <si>
    <t>4502260</t>
  </si>
  <si>
    <t>4502390</t>
  </si>
  <si>
    <t>4502420</t>
  </si>
  <si>
    <t>4502360</t>
  </si>
  <si>
    <t>4502520</t>
  </si>
  <si>
    <t>4502530</t>
  </si>
  <si>
    <t>F</t>
  </si>
  <si>
    <t>E</t>
  </si>
  <si>
    <t>2 (70 dB)</t>
  </si>
  <si>
    <t>3 (71 dB)</t>
  </si>
  <si>
    <t>2 (71 dB)</t>
  </si>
  <si>
    <t>3 (72 dB)</t>
  </si>
  <si>
    <t>2 (72 dB)</t>
  </si>
  <si>
    <t>2 (73 dB)</t>
  </si>
  <si>
    <t>G</t>
  </si>
  <si>
    <t>3 (74 dB)</t>
  </si>
  <si>
    <t>3 (73 dB)</t>
  </si>
  <si>
    <t xml:space="preserve">C </t>
  </si>
  <si>
    <t>B</t>
  </si>
  <si>
    <t xml:space="preserve">E </t>
  </si>
  <si>
    <t>1 (68 dB)</t>
  </si>
  <si>
    <t>A</t>
  </si>
  <si>
    <t>3 (75 dB)</t>
  </si>
  <si>
    <t>2 (75 dB)</t>
  </si>
  <si>
    <t>3 (76 dB)</t>
  </si>
  <si>
    <t xml:space="preserve">A </t>
  </si>
  <si>
    <t>3 (77 dB)</t>
  </si>
  <si>
    <t>2 (74 dB)</t>
  </si>
  <si>
    <t>2 (76 dB)</t>
  </si>
  <si>
    <t>1 (70 dB)</t>
  </si>
  <si>
    <t>245/35R21</t>
  </si>
  <si>
    <t>Ost PL</t>
  </si>
  <si>
    <t>Prognoos 2013</t>
  </si>
  <si>
    <t>Järel</t>
  </si>
  <si>
    <t>Ost, PL</t>
  </si>
  <si>
    <t>39+4</t>
  </si>
  <si>
    <t>22+4</t>
  </si>
  <si>
    <t>54+4SP</t>
  </si>
  <si>
    <t>2+2</t>
  </si>
  <si>
    <t>13+4SPRZ</t>
  </si>
  <si>
    <t>17+4v</t>
  </si>
  <si>
    <t>6+6v</t>
  </si>
  <si>
    <t>2SPO</t>
  </si>
  <si>
    <t>46+2v</t>
  </si>
  <si>
    <t>54+4v</t>
  </si>
  <si>
    <t>12+2</t>
  </si>
  <si>
    <t>28+4</t>
  </si>
  <si>
    <t>30+2</t>
  </si>
  <si>
    <t>30+8</t>
  </si>
  <si>
    <t>2356516</t>
  </si>
  <si>
    <t>HANKOOK</t>
  </si>
  <si>
    <t>RA14</t>
  </si>
  <si>
    <t>4430420</t>
  </si>
  <si>
    <t>Extra</t>
  </si>
  <si>
    <t>Müügi-hind</t>
  </si>
  <si>
    <t>Müügikate, €</t>
  </si>
  <si>
    <t>Rehvimärgis</t>
  </si>
  <si>
    <t>17 tolli</t>
  </si>
  <si>
    <t>18 tolli</t>
  </si>
  <si>
    <t>19 tolli</t>
  </si>
  <si>
    <t>20 tolli</t>
  </si>
  <si>
    <t>21 tolli</t>
  </si>
  <si>
    <t>22 tolli</t>
  </si>
  <si>
    <t>23 tolli</t>
  </si>
  <si>
    <t>13 tolli</t>
  </si>
  <si>
    <t>HINNAKIRI SUVI 2014</t>
  </si>
  <si>
    <t>1540405</t>
  </si>
  <si>
    <t>BRAVURIS 3 HM</t>
  </si>
  <si>
    <t>1540565</t>
  </si>
  <si>
    <t>1540535</t>
  </si>
  <si>
    <t>1540585</t>
  </si>
  <si>
    <t>1540530</t>
  </si>
  <si>
    <t>1540567</t>
  </si>
  <si>
    <t>1540542</t>
  </si>
  <si>
    <t>1540594</t>
  </si>
  <si>
    <t>1540578</t>
  </si>
  <si>
    <t>1540568</t>
  </si>
  <si>
    <t>1540584</t>
  </si>
  <si>
    <t>1540525</t>
  </si>
  <si>
    <t>1540548</t>
  </si>
  <si>
    <t>1540595</t>
  </si>
  <si>
    <t>1540558</t>
  </si>
  <si>
    <t>1540563</t>
  </si>
  <si>
    <t>1540561</t>
  </si>
  <si>
    <t>1540570</t>
  </si>
  <si>
    <t>1540553</t>
  </si>
  <si>
    <t>1540589</t>
  </si>
  <si>
    <t>1540541</t>
  </si>
  <si>
    <t>1540593</t>
  </si>
  <si>
    <t>1540580</t>
  </si>
  <si>
    <t>1540536</t>
  </si>
  <si>
    <t>1540571</t>
  </si>
  <si>
    <t>1540534</t>
  </si>
  <si>
    <t>1540560</t>
  </si>
  <si>
    <t>1540557</t>
  </si>
  <si>
    <t>1540564</t>
  </si>
  <si>
    <t>1540572</t>
  </si>
  <si>
    <t>1540547</t>
  </si>
  <si>
    <t>1540575</t>
  </si>
  <si>
    <t>1552243</t>
  </si>
  <si>
    <t>SL</t>
  </si>
  <si>
    <t>315/40R21</t>
  </si>
  <si>
    <t>295/40R22</t>
  </si>
  <si>
    <t>275/45R21</t>
  </si>
  <si>
    <t>94W</t>
  </si>
  <si>
    <t>295/35R19</t>
  </si>
  <si>
    <t>305/35R19</t>
  </si>
  <si>
    <t>T65</t>
  </si>
  <si>
    <t>4502230</t>
  </si>
  <si>
    <t>4502280</t>
  </si>
  <si>
    <t>4503040</t>
  </si>
  <si>
    <t>4502570</t>
  </si>
  <si>
    <t>4502580</t>
  </si>
  <si>
    <t>4502400</t>
  </si>
  <si>
    <t>4502440</t>
  </si>
  <si>
    <t>4502140</t>
  </si>
  <si>
    <t>4501380</t>
  </si>
  <si>
    <t>4502450</t>
  </si>
  <si>
    <t>4502820</t>
  </si>
  <si>
    <t>4502290</t>
  </si>
  <si>
    <t>4502320</t>
  </si>
  <si>
    <t>4569050</t>
  </si>
  <si>
    <t>4502300</t>
  </si>
  <si>
    <t>41+4US+22SP</t>
  </si>
  <si>
    <t>42+8</t>
  </si>
  <si>
    <t>20+9</t>
  </si>
  <si>
    <t>22+6</t>
  </si>
  <si>
    <t>STRATUS</t>
  </si>
  <si>
    <t>COMUS</t>
  </si>
  <si>
    <t>NORDEXX</t>
  </si>
  <si>
    <t>CIRRUS</t>
  </si>
  <si>
    <t>TAMARO</t>
  </si>
  <si>
    <t>BA</t>
  </si>
  <si>
    <t>GT</t>
  </si>
  <si>
    <t>GI, NX</t>
  </si>
  <si>
    <t>13'' enam autodele ei müü</t>
  </si>
  <si>
    <t>Gislaved võib olla Barumist veel pisut kallim</t>
  </si>
  <si>
    <t xml:space="preserve">Sportiva 15'' ja 16'' sai kohati asendatud = +40 kumbagi </t>
  </si>
  <si>
    <t>GT ja Barum 4x4 võrdne, muidu võetakse Barumi</t>
  </si>
  <si>
    <t>215/65 16 GT +50</t>
  </si>
  <si>
    <t>265/65 17 GT +25</t>
  </si>
  <si>
    <t>265/60 18 GT +12</t>
  </si>
  <si>
    <t>255/50 19 GT +25</t>
  </si>
  <si>
    <t>295/35 21 GT +12</t>
  </si>
  <si>
    <t>175/65 14C BA V2 +8</t>
  </si>
  <si>
    <t>Ei oska öelda, aga see poliitrika tundus ennast õigustavat</t>
  </si>
  <si>
    <t>mitte rohkem kui 15, mitte rohkem kui 25</t>
  </si>
  <si>
    <t>mitte vähem kui 5</t>
  </si>
  <si>
    <t>CSC5 SUV vahetab välja UHP</t>
  </si>
  <si>
    <t>väikese kogusega mõõtudes (kaubik) pole mõtet paraleelmustritel, põhitoode ja kõik.</t>
  </si>
  <si>
    <t>käibemõõdud minimaalse katteg</t>
  </si>
  <si>
    <t>eksootika tuleb ära müüa ja unustada</t>
  </si>
  <si>
    <t>12, 15, 18 ja 25%</t>
  </si>
  <si>
    <t>235/75 15 GN AT +12</t>
  </si>
  <si>
    <t>185/75 R16</t>
  </si>
  <si>
    <t>1535020</t>
  </si>
  <si>
    <t>4 UNI+8</t>
  </si>
  <si>
    <t>412+4SP+4NX</t>
  </si>
  <si>
    <t>68+41BRL2H+28V</t>
  </si>
  <si>
    <t>55+11</t>
  </si>
  <si>
    <t>45+2SP</t>
  </si>
  <si>
    <t>3411600</t>
  </si>
  <si>
    <t>6+13</t>
  </si>
  <si>
    <t>904+70H</t>
  </si>
  <si>
    <t>12+4 BRV3</t>
  </si>
  <si>
    <t>4BRV2+117</t>
  </si>
  <si>
    <t>4BRV2+86</t>
  </si>
  <si>
    <t>8+87</t>
  </si>
  <si>
    <t>4+17</t>
  </si>
  <si>
    <t>1BRV2+146</t>
  </si>
  <si>
    <t>2+32</t>
  </si>
  <si>
    <t>2+38</t>
  </si>
  <si>
    <t>2+16</t>
  </si>
  <si>
    <t>2+21+4</t>
  </si>
  <si>
    <t>18+2</t>
  </si>
  <si>
    <t>10+4G</t>
  </si>
  <si>
    <t>5LM</t>
  </si>
  <si>
    <t>1ECO+4</t>
  </si>
  <si>
    <t>4PC2+7</t>
  </si>
  <si>
    <t>1CS3+33</t>
  </si>
  <si>
    <t>14x4C+21</t>
  </si>
  <si>
    <t>9+8</t>
  </si>
  <si>
    <t>12+10</t>
  </si>
  <si>
    <t>12+1SSR</t>
  </si>
  <si>
    <t>9+1ECO</t>
  </si>
  <si>
    <t>4UNI+8</t>
  </si>
  <si>
    <t>361+4+4</t>
  </si>
  <si>
    <t xml:space="preserve">64+13+28V </t>
  </si>
  <si>
    <t>46+11</t>
  </si>
  <si>
    <t>24+2SP</t>
  </si>
  <si>
    <t>6+10</t>
  </si>
  <si>
    <t>8+4B</t>
  </si>
  <si>
    <t>4+89</t>
  </si>
  <si>
    <t>4+56</t>
  </si>
  <si>
    <t>6+64</t>
  </si>
  <si>
    <t>4+13</t>
  </si>
  <si>
    <t>2+12</t>
  </si>
  <si>
    <t>2+26</t>
  </si>
  <si>
    <t>2+4</t>
  </si>
  <si>
    <t>2+17+4</t>
  </si>
  <si>
    <t>10+4</t>
  </si>
  <si>
    <t>1EC+4</t>
  </si>
  <si>
    <t>3PC2+4</t>
  </si>
  <si>
    <t>1+16</t>
  </si>
  <si>
    <t>1+14</t>
  </si>
  <si>
    <t>8+2</t>
  </si>
  <si>
    <t>12+4</t>
  </si>
  <si>
    <t>Müük 2013</t>
  </si>
  <si>
    <t>Ost PL 2014</t>
  </si>
  <si>
    <t>Jaehind 2014</t>
  </si>
  <si>
    <t>R24 hulgi</t>
  </si>
  <si>
    <t>R24 jae</t>
  </si>
  <si>
    <t>Jaehind SR</t>
  </si>
  <si>
    <t>Kuni 31/5</t>
  </si>
  <si>
    <r>
      <t>4</t>
    </r>
    <r>
      <rPr>
        <sz val="9"/>
        <rFont val="Century Gothic"/>
        <family val="2"/>
        <charset val="186"/>
      </rPr>
      <t>+4</t>
    </r>
  </si>
  <si>
    <t>4+4</t>
  </si>
  <si>
    <t>4LX</t>
  </si>
  <si>
    <r>
      <t>2</t>
    </r>
    <r>
      <rPr>
        <sz val="9"/>
        <rFont val="Century Gothic"/>
        <family val="2"/>
        <charset val="186"/>
      </rPr>
      <t>+4</t>
    </r>
  </si>
  <si>
    <t xml:space="preserve">104,06+95,24 </t>
  </si>
  <si>
    <r>
      <t>5+</t>
    </r>
    <r>
      <rPr>
        <sz val="9"/>
        <color rgb="FFFF0000"/>
        <rFont val="Century Gothic"/>
        <family val="2"/>
        <charset val="186"/>
      </rPr>
      <t>3</t>
    </r>
  </si>
  <si>
    <r>
      <t>4</t>
    </r>
    <r>
      <rPr>
        <sz val="9"/>
        <color rgb="FFFF0000"/>
        <rFont val="Century Gothic"/>
        <family val="2"/>
        <charset val="186"/>
      </rPr>
      <t>+8</t>
    </r>
  </si>
  <si>
    <t>17530148311</t>
  </si>
  <si>
    <t>3411610</t>
  </si>
  <si>
    <t>1V</t>
  </si>
  <si>
    <t>1540459</t>
  </si>
  <si>
    <t>4+2SPRZ</t>
  </si>
  <si>
    <t>20540168710</t>
  </si>
  <si>
    <t>1540329</t>
  </si>
  <si>
    <t>2254516871</t>
  </si>
  <si>
    <t>2355517871</t>
  </si>
  <si>
    <t>4RSP2</t>
  </si>
  <si>
    <t>75,21+87</t>
  </si>
  <si>
    <t>1540581</t>
  </si>
  <si>
    <t>2253015831</t>
  </si>
  <si>
    <t>1952516831</t>
  </si>
  <si>
    <t>2053516831</t>
  </si>
  <si>
    <t>2153516831</t>
  </si>
  <si>
    <t>2353516831</t>
  </si>
  <si>
    <t>2VFS</t>
  </si>
  <si>
    <t>Müügikate €</t>
  </si>
  <si>
    <t>Ost, PL 2014</t>
  </si>
  <si>
    <r>
      <t>15+</t>
    </r>
    <r>
      <rPr>
        <sz val="9"/>
        <color indexed="10"/>
        <rFont val="Century Gothic"/>
        <family val="2"/>
        <charset val="186"/>
      </rPr>
      <t>40</t>
    </r>
  </si>
  <si>
    <r>
      <t>78+</t>
    </r>
    <r>
      <rPr>
        <sz val="9"/>
        <color indexed="10"/>
        <rFont val="Century Gothic"/>
        <family val="2"/>
        <charset val="186"/>
      </rPr>
      <t>30</t>
    </r>
  </si>
  <si>
    <r>
      <t>4+</t>
    </r>
    <r>
      <rPr>
        <sz val="9"/>
        <color rgb="FFFF0000"/>
        <rFont val="Century Gothic"/>
        <family val="2"/>
        <charset val="186"/>
      </rPr>
      <t>1SP</t>
    </r>
  </si>
  <si>
    <r>
      <t>147+</t>
    </r>
    <r>
      <rPr>
        <sz val="9"/>
        <color indexed="10"/>
        <rFont val="Century Gothic"/>
        <family val="2"/>
        <charset val="186"/>
      </rPr>
      <t>106</t>
    </r>
  </si>
  <si>
    <r>
      <t>190+</t>
    </r>
    <r>
      <rPr>
        <sz val="9"/>
        <color indexed="10"/>
        <rFont val="Century Gothic"/>
        <family val="2"/>
        <charset val="186"/>
      </rPr>
      <t>64</t>
    </r>
  </si>
  <si>
    <r>
      <t>43+</t>
    </r>
    <r>
      <rPr>
        <sz val="9"/>
        <color indexed="10"/>
        <rFont val="Century Gothic"/>
        <family val="2"/>
        <charset val="186"/>
      </rPr>
      <t>79</t>
    </r>
  </si>
  <si>
    <r>
      <rPr>
        <sz val="9"/>
        <rFont val="Century Gothic"/>
        <family val="2"/>
        <charset val="186"/>
      </rPr>
      <t>14+</t>
    </r>
    <r>
      <rPr>
        <sz val="9"/>
        <color indexed="10"/>
        <rFont val="Century Gothic"/>
        <family val="2"/>
        <charset val="186"/>
      </rPr>
      <t>4BRV2</t>
    </r>
  </si>
  <si>
    <r>
      <t>320+</t>
    </r>
    <r>
      <rPr>
        <sz val="9"/>
        <color indexed="10"/>
        <rFont val="Century Gothic"/>
        <family val="2"/>
        <charset val="186"/>
      </rPr>
      <t>158</t>
    </r>
  </si>
  <si>
    <r>
      <t>51+</t>
    </r>
    <r>
      <rPr>
        <sz val="9"/>
        <color indexed="10"/>
        <rFont val="Century Gothic"/>
        <family val="2"/>
        <charset val="186"/>
      </rPr>
      <t>21</t>
    </r>
  </si>
  <si>
    <r>
      <rPr>
        <sz val="9"/>
        <rFont val="Century Gothic"/>
        <family val="2"/>
        <charset val="186"/>
      </rPr>
      <t>6+</t>
    </r>
    <r>
      <rPr>
        <sz val="9"/>
        <color indexed="10"/>
        <rFont val="Century Gothic"/>
        <family val="2"/>
        <charset val="186"/>
      </rPr>
      <t>1BRV2</t>
    </r>
  </si>
  <si>
    <r>
      <rPr>
        <sz val="9"/>
        <rFont val="Century Gothic"/>
        <family val="2"/>
        <charset val="186"/>
      </rPr>
      <t>10+</t>
    </r>
    <r>
      <rPr>
        <sz val="9"/>
        <color indexed="10"/>
        <rFont val="Century Gothic"/>
        <family val="2"/>
        <charset val="186"/>
      </rPr>
      <t>1</t>
    </r>
  </si>
  <si>
    <r>
      <rPr>
        <sz val="9"/>
        <rFont val="Century Gothic"/>
        <family val="2"/>
        <charset val="186"/>
      </rPr>
      <t>6+</t>
    </r>
    <r>
      <rPr>
        <sz val="9"/>
        <color indexed="10"/>
        <rFont val="Century Gothic"/>
        <family val="2"/>
        <charset val="186"/>
      </rPr>
      <t>4</t>
    </r>
  </si>
  <si>
    <r>
      <t>8+</t>
    </r>
    <r>
      <rPr>
        <sz val="9"/>
        <color rgb="FFFF0000"/>
        <rFont val="Century Gothic"/>
        <family val="2"/>
        <charset val="186"/>
      </rPr>
      <t>1RSP1</t>
    </r>
  </si>
  <si>
    <r>
      <t>2+</t>
    </r>
    <r>
      <rPr>
        <sz val="9"/>
        <color rgb="FFFF0000"/>
        <rFont val="Century Gothic"/>
        <family val="2"/>
        <charset val="186"/>
      </rPr>
      <t>1RSP1</t>
    </r>
  </si>
  <si>
    <r>
      <rPr>
        <sz val="9"/>
        <rFont val="Century Gothic"/>
        <family val="2"/>
        <charset val="186"/>
      </rPr>
      <t>8+</t>
    </r>
    <r>
      <rPr>
        <sz val="9"/>
        <color indexed="10"/>
        <rFont val="Century Gothic"/>
        <family val="2"/>
        <charset val="186"/>
      </rPr>
      <t>2</t>
    </r>
  </si>
  <si>
    <r>
      <t>105+</t>
    </r>
    <r>
      <rPr>
        <sz val="9"/>
        <color indexed="10"/>
        <rFont val="Century Gothic"/>
        <family val="2"/>
        <charset val="186"/>
      </rPr>
      <t>5</t>
    </r>
  </si>
  <si>
    <r>
      <t>14+</t>
    </r>
    <r>
      <rPr>
        <sz val="9"/>
        <color indexed="10"/>
        <rFont val="Century Gothic"/>
        <family val="2"/>
        <charset val="186"/>
      </rPr>
      <t>8</t>
    </r>
  </si>
  <si>
    <r>
      <t>5+</t>
    </r>
    <r>
      <rPr>
        <sz val="9"/>
        <color indexed="10"/>
        <rFont val="Century Gothic"/>
        <family val="2"/>
        <charset val="186"/>
      </rPr>
      <t>4</t>
    </r>
  </si>
  <si>
    <r>
      <t>4+</t>
    </r>
    <r>
      <rPr>
        <sz val="9"/>
        <color rgb="FFFF0000"/>
        <rFont val="Century Gothic"/>
        <family val="2"/>
        <charset val="186"/>
      </rPr>
      <t>1</t>
    </r>
  </si>
  <si>
    <r>
      <t>4</t>
    </r>
    <r>
      <rPr>
        <sz val="9"/>
        <color rgb="FFFF0000"/>
        <rFont val="Century Gothic"/>
        <family val="2"/>
        <charset val="186"/>
      </rPr>
      <t>+1</t>
    </r>
  </si>
  <si>
    <r>
      <t>4+</t>
    </r>
    <r>
      <rPr>
        <sz val="9"/>
        <color rgb="FFFF0000"/>
        <rFont val="Century Gothic"/>
        <family val="2"/>
        <charset val="186"/>
      </rPr>
      <t>4GI</t>
    </r>
  </si>
  <si>
    <r>
      <t>6</t>
    </r>
    <r>
      <rPr>
        <sz val="9"/>
        <color rgb="FFFF0000"/>
        <rFont val="Century Gothic"/>
        <family val="2"/>
        <charset val="186"/>
      </rPr>
      <t>+4G</t>
    </r>
    <r>
      <rPr>
        <sz val="9"/>
        <rFont val="Century Gothic"/>
        <family val="2"/>
        <charset val="186"/>
      </rPr>
      <t>I</t>
    </r>
  </si>
  <si>
    <r>
      <t>2+</t>
    </r>
    <r>
      <rPr>
        <sz val="9"/>
        <color indexed="10"/>
        <rFont val="Century Gothic"/>
        <family val="2"/>
        <charset val="186"/>
      </rPr>
      <t>16</t>
    </r>
  </si>
  <si>
    <r>
      <t>4+</t>
    </r>
    <r>
      <rPr>
        <sz val="9"/>
        <color indexed="10"/>
        <rFont val="Century Gothic"/>
        <family val="2"/>
        <charset val="186"/>
      </rPr>
      <t>10</t>
    </r>
  </si>
  <si>
    <r>
      <t>62+</t>
    </r>
    <r>
      <rPr>
        <sz val="9"/>
        <color rgb="FFFF0000"/>
        <rFont val="Century Gothic"/>
        <family val="2"/>
        <charset val="186"/>
      </rPr>
      <t>4</t>
    </r>
  </si>
  <si>
    <r>
      <t>42+</t>
    </r>
    <r>
      <rPr>
        <sz val="9"/>
        <color rgb="FFFF0000"/>
        <rFont val="Century Gothic"/>
        <family val="2"/>
        <charset val="186"/>
      </rPr>
      <t>4</t>
    </r>
  </si>
  <si>
    <t>UUS!</t>
  </si>
  <si>
    <t>215R14</t>
  </si>
  <si>
    <t>195R15</t>
  </si>
  <si>
    <t>Maist</t>
  </si>
  <si>
    <t>285/45R21</t>
  </si>
  <si>
    <t>ZR</t>
  </si>
  <si>
    <r>
      <t xml:space="preserve">FR, </t>
    </r>
    <r>
      <rPr>
        <b/>
        <sz val="9"/>
        <rFont val="Century Gothic"/>
        <family val="2"/>
        <charset val="186"/>
      </rPr>
      <t>CS</t>
    </r>
  </si>
  <si>
    <t>Juunist</t>
  </si>
  <si>
    <t>UUS</t>
  </si>
  <si>
    <t>275/60R20</t>
  </si>
  <si>
    <t>Aprillist</t>
  </si>
  <si>
    <t>245/55R19</t>
  </si>
  <si>
    <t>275/40R21</t>
  </si>
  <si>
    <t>285/45R20</t>
  </si>
  <si>
    <t>285/40R22</t>
  </si>
  <si>
    <t>325/40R21</t>
  </si>
  <si>
    <t>SPORTCONTACT 6</t>
  </si>
  <si>
    <t>325/35R22</t>
  </si>
  <si>
    <t>285/35R21</t>
  </si>
  <si>
    <t>235/35R20</t>
  </si>
  <si>
    <t>285/35R19</t>
  </si>
  <si>
    <t>Kuniks</t>
  </si>
  <si>
    <t>Ettevalmistamisel</t>
  </si>
  <si>
    <t>Kuniks!</t>
  </si>
  <si>
    <t>NS3000</t>
  </si>
  <si>
    <t>NS5000</t>
  </si>
  <si>
    <t>NS9000</t>
  </si>
  <si>
    <t>NC1000</t>
  </si>
  <si>
    <t>NC1100</t>
  </si>
  <si>
    <t>90/88</t>
  </si>
  <si>
    <t>NU7000</t>
  </si>
  <si>
    <r>
      <t>XL</t>
    </r>
    <r>
      <rPr>
        <b/>
        <sz val="9"/>
        <rFont val="Century Gothic"/>
        <family val="2"/>
        <charset val="186"/>
      </rPr>
      <t>,</t>
    </r>
    <r>
      <rPr>
        <sz val="9"/>
        <rFont val="Century Gothic"/>
        <family val="2"/>
        <charset val="186"/>
      </rPr>
      <t xml:space="preserve"> FR, </t>
    </r>
    <r>
      <rPr>
        <b/>
        <sz val="9"/>
        <rFont val="Century Gothic"/>
        <family val="2"/>
        <charset val="186"/>
      </rPr>
      <t>SSR</t>
    </r>
  </si>
  <si>
    <r>
      <rPr>
        <sz val="9"/>
        <rFont val="Century Gothic"/>
        <family val="2"/>
        <charset val="186"/>
      </rPr>
      <t xml:space="preserve">XL, FR, </t>
    </r>
    <r>
      <rPr>
        <b/>
        <sz val="9"/>
        <rFont val="Century Gothic"/>
        <family val="2"/>
        <charset val="186"/>
      </rPr>
      <t>SSR</t>
    </r>
  </si>
  <si>
    <r>
      <t>XL, FR,</t>
    </r>
    <r>
      <rPr>
        <b/>
        <sz val="9"/>
        <rFont val="Century Gothic"/>
        <family val="2"/>
        <charset val="186"/>
      </rPr>
      <t xml:space="preserve"> SSR</t>
    </r>
  </si>
  <si>
    <t>FR, FR</t>
  </si>
  <si>
    <t>FR,SSR</t>
  </si>
  <si>
    <t>suvest</t>
  </si>
  <si>
    <t>20+6</t>
  </si>
  <si>
    <t>6+5</t>
  </si>
  <si>
    <t>9+5</t>
  </si>
  <si>
    <r>
      <rPr>
        <sz val="9"/>
        <rFont val="Century Gothic"/>
        <family val="2"/>
        <charset val="186"/>
      </rPr>
      <t xml:space="preserve">XL, FR, </t>
    </r>
    <r>
      <rPr>
        <b/>
        <sz val="9"/>
        <rFont val="Century Gothic"/>
        <family val="2"/>
        <charset val="186"/>
      </rPr>
      <t>CS</t>
    </r>
  </si>
  <si>
    <t>Ettevalmistami</t>
  </si>
  <si>
    <t>4+2</t>
  </si>
  <si>
    <t>21+10</t>
  </si>
  <si>
    <t>16+10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</si>
</sst>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0.0"/>
    <numFmt numFmtId="166" formatCode="#,##0.00\ _k_r"/>
    <numFmt numFmtId="167" formatCode="#,##0.0\ _k_r"/>
    <numFmt numFmtId="168" formatCode="#,##0\ _k_r"/>
    <numFmt numFmtId="169" formatCode="#,##0\ _€"/>
  </numFmts>
  <fonts count="28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 Unicode MS"/>
      <family val="2"/>
      <charset val="186"/>
    </font>
    <font>
      <b/>
      <sz val="10"/>
      <name val="Arial Unicode MS"/>
      <family val="2"/>
      <charset val="186"/>
    </font>
    <font>
      <sz val="8"/>
      <name val="Arial CE"/>
      <charset val="238"/>
    </font>
    <font>
      <b/>
      <sz val="16"/>
      <name val="Century Gothic"/>
      <family val="2"/>
      <charset val="186"/>
    </font>
    <font>
      <sz val="16"/>
      <name val="Century Gothic"/>
      <family val="2"/>
      <charset val="186"/>
    </font>
    <font>
      <sz val="9"/>
      <name val="Century Gothic"/>
      <family val="2"/>
      <charset val="186"/>
    </font>
    <font>
      <b/>
      <sz val="9"/>
      <name val="Century Gothic"/>
      <family val="2"/>
      <charset val="186"/>
    </font>
    <font>
      <i/>
      <sz val="9"/>
      <name val="Century Gothic"/>
      <family val="2"/>
      <charset val="186"/>
    </font>
    <font>
      <sz val="9"/>
      <color indexed="10"/>
      <name val="Century Gothic"/>
      <family val="2"/>
      <charset val="186"/>
    </font>
    <font>
      <b/>
      <sz val="9"/>
      <color indexed="10"/>
      <name val="Century Gothic"/>
      <family val="2"/>
      <charset val="186"/>
    </font>
    <font>
      <b/>
      <sz val="9"/>
      <color indexed="30"/>
      <name val="Century Gothic"/>
      <family val="2"/>
      <charset val="186"/>
    </font>
    <font>
      <b/>
      <sz val="9"/>
      <color indexed="40"/>
      <name val="Century Gothic"/>
      <family val="2"/>
      <charset val="186"/>
    </font>
    <font>
      <b/>
      <sz val="9"/>
      <color indexed="53"/>
      <name val="Century Gothic"/>
      <family val="2"/>
      <charset val="186"/>
    </font>
    <font>
      <i/>
      <sz val="9"/>
      <color indexed="10"/>
      <name val="Century Gothic"/>
      <family val="2"/>
      <charset val="186"/>
    </font>
    <font>
      <sz val="9"/>
      <color rgb="FFFF0000"/>
      <name val="Century Gothic"/>
      <family val="2"/>
      <charset val="186"/>
    </font>
    <font>
      <sz val="8"/>
      <name val="Century Gothic"/>
      <family val="2"/>
      <charset val="186"/>
    </font>
    <font>
      <b/>
      <sz val="8"/>
      <name val="Century Gothic"/>
      <family val="2"/>
      <charset val="186"/>
    </font>
    <font>
      <i/>
      <sz val="9"/>
      <color rgb="FFFF0000"/>
      <name val="Century Gothic"/>
      <family val="2"/>
      <charset val="186"/>
    </font>
    <font>
      <b/>
      <i/>
      <sz val="9"/>
      <name val="Century Gothic"/>
      <family val="2"/>
      <charset val="186"/>
    </font>
    <font>
      <i/>
      <sz val="9"/>
      <color rgb="FF0070C0"/>
      <name val="Century Gothic"/>
      <family val="2"/>
      <charset val="186"/>
    </font>
    <font>
      <b/>
      <sz val="9"/>
      <color rgb="FF0070C0"/>
      <name val="Century Gothic"/>
      <family val="2"/>
      <charset val="186"/>
    </font>
    <font>
      <b/>
      <sz val="9"/>
      <color rgb="FFFF0000"/>
      <name val="Century Gothic"/>
      <family val="2"/>
      <charset val="186"/>
    </font>
    <font>
      <b/>
      <sz val="9"/>
      <color rgb="FFC00000"/>
      <name val="Century Gothic"/>
      <family val="2"/>
      <charset val="186"/>
    </font>
    <font>
      <b/>
      <sz val="9"/>
      <name val="430"/>
      <charset val="186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69" fontId="7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/>
    <xf numFmtId="0" fontId="10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left" vertical="top" wrapText="1"/>
    </xf>
    <xf numFmtId="0" fontId="10" fillId="0" borderId="0" xfId="0" applyNumberFormat="1" applyFont="1" applyFill="1" applyBorder="1" applyAlignment="1">
      <alignment horizontal="right" vertical="top" wrapText="1"/>
    </xf>
    <xf numFmtId="2" fontId="10" fillId="0" borderId="0" xfId="2" applyNumberFormat="1" applyFont="1" applyFill="1" applyBorder="1" applyAlignment="1">
      <alignment horizontal="left" vertical="top" wrapText="1"/>
    </xf>
    <xf numFmtId="169" fontId="10" fillId="0" borderId="0" xfId="0" applyNumberFormat="1" applyFont="1" applyFill="1" applyBorder="1" applyAlignment="1">
      <alignment horizontal="right" vertical="top" wrapText="1"/>
    </xf>
    <xf numFmtId="166" fontId="10" fillId="0" borderId="0" xfId="0" applyNumberFormat="1" applyFont="1" applyFill="1" applyBorder="1" applyAlignment="1">
      <alignment horizontal="right" vertical="top" wrapText="1"/>
    </xf>
    <xf numFmtId="0" fontId="10" fillId="0" borderId="0" xfId="0" applyNumberFormat="1" applyFont="1" applyFill="1" applyBorder="1"/>
    <xf numFmtId="0" fontId="10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horizontal="left" vertical="center"/>
    </xf>
    <xf numFmtId="169" fontId="9" fillId="0" borderId="0" xfId="0" applyNumberFormat="1" applyFont="1" applyFill="1" applyBorder="1" applyAlignment="1">
      <alignment horizontal="right" vertical="center"/>
    </xf>
    <xf numFmtId="166" fontId="9" fillId="0" borderId="0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left"/>
    </xf>
    <xf numFmtId="0" fontId="10" fillId="2" borderId="0" xfId="0" applyNumberFormat="1" applyFont="1" applyFill="1" applyBorder="1" applyAlignment="1">
      <alignment horizontal="left" vertical="center"/>
    </xf>
    <xf numFmtId="0" fontId="10" fillId="3" borderId="0" xfId="0" applyNumberFormat="1" applyFont="1" applyFill="1" applyBorder="1" applyAlignment="1">
      <alignment horizontal="right" vertical="center"/>
    </xf>
    <xf numFmtId="164" fontId="9" fillId="0" borderId="0" xfId="4" applyNumberFormat="1" applyFont="1" applyFill="1" applyBorder="1" applyAlignment="1">
      <alignment horizontal="right" vertical="center"/>
    </xf>
    <xf numFmtId="165" fontId="9" fillId="0" borderId="0" xfId="4" applyNumberFormat="1" applyFont="1" applyFill="1" applyBorder="1" applyAlignment="1">
      <alignment horizontal="right" vertical="center"/>
    </xf>
    <xf numFmtId="2" fontId="11" fillId="0" borderId="0" xfId="0" applyNumberFormat="1" applyFont="1" applyFill="1" applyBorder="1" applyAlignment="1">
      <alignment horizontal="left" vertical="center"/>
    </xf>
    <xf numFmtId="2" fontId="9" fillId="0" borderId="0" xfId="4" applyNumberFormat="1" applyFont="1" applyFill="1" applyBorder="1" applyAlignment="1">
      <alignment horizontal="right" vertical="center"/>
    </xf>
    <xf numFmtId="0" fontId="12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left" vertical="center"/>
    </xf>
    <xf numFmtId="0" fontId="13" fillId="3" borderId="0" xfId="0" applyNumberFormat="1" applyFont="1" applyFill="1" applyBorder="1" applyAlignment="1">
      <alignment horizontal="right" vertical="center"/>
    </xf>
    <xf numFmtId="0" fontId="10" fillId="2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3" borderId="0" xfId="0" applyNumberFormat="1" applyFont="1" applyFill="1" applyBorder="1" applyAlignment="1">
      <alignment horizontal="right"/>
    </xf>
    <xf numFmtId="0" fontId="14" fillId="3" borderId="0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7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/>
    </xf>
    <xf numFmtId="0" fontId="18" fillId="0" borderId="0" xfId="0" applyNumberFormat="1" applyFont="1" applyFill="1" applyBorder="1" applyAlignment="1">
      <alignment horizontal="left" vertical="center"/>
    </xf>
    <xf numFmtId="0" fontId="9" fillId="0" borderId="0" xfId="0" applyFont="1" applyFill="1"/>
    <xf numFmtId="0" fontId="10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quotePrefix="1" applyNumberFormat="1" applyFont="1" applyFill="1" applyBorder="1" applyAlignment="1">
      <alignment horizontal="left" vertical="center"/>
    </xf>
    <xf numFmtId="2" fontId="12" fillId="0" borderId="0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horizontal="left"/>
    </xf>
    <xf numFmtId="0" fontId="19" fillId="0" borderId="0" xfId="0" applyNumberFormat="1" applyFont="1" applyFill="1" applyBorder="1" applyAlignment="1">
      <alignment horizontal="right"/>
    </xf>
    <xf numFmtId="0" fontId="20" fillId="0" borderId="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horizontal="right"/>
    </xf>
    <xf numFmtId="2" fontId="19" fillId="0" borderId="0" xfId="0" applyNumberFormat="1" applyFont="1" applyFill="1" applyBorder="1" applyAlignment="1">
      <alignment horizontal="left"/>
    </xf>
    <xf numFmtId="0" fontId="19" fillId="0" borderId="0" xfId="0" applyNumberFormat="1" applyFont="1" applyFill="1" applyBorder="1" applyAlignment="1">
      <alignment horizontal="left" vertical="top"/>
    </xf>
    <xf numFmtId="0" fontId="9" fillId="0" borderId="0" xfId="0" applyNumberFormat="1" applyFont="1" applyFill="1" applyBorder="1" applyAlignment="1">
      <alignment horizontal="left" indent="1"/>
    </xf>
    <xf numFmtId="0" fontId="11" fillId="4" borderId="0" xfId="0" applyNumberFormat="1" applyFont="1" applyFill="1" applyBorder="1" applyAlignment="1">
      <alignment horizontal="left" vertical="center"/>
    </xf>
    <xf numFmtId="0" fontId="21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2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right"/>
    </xf>
    <xf numFmtId="168" fontId="9" fillId="0" borderId="0" xfId="0" applyNumberFormat="1" applyFont="1" applyFill="1" applyBorder="1" applyAlignment="1">
      <alignment horizontal="left" vertical="center"/>
    </xf>
    <xf numFmtId="166" fontId="10" fillId="0" borderId="0" xfId="0" applyNumberFormat="1" applyFont="1" applyFill="1" applyBorder="1" applyAlignment="1">
      <alignment horizontal="right" vertical="center"/>
    </xf>
    <xf numFmtId="166" fontId="9" fillId="0" borderId="0" xfId="0" applyNumberFormat="1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/>
    </xf>
    <xf numFmtId="49" fontId="9" fillId="0" borderId="0" xfId="2" applyNumberFormat="1" applyFont="1" applyFill="1" applyBorder="1" applyAlignment="1">
      <alignment horizontal="left"/>
    </xf>
    <xf numFmtId="0" fontId="10" fillId="0" borderId="0" xfId="2" applyFont="1" applyFill="1" applyBorder="1" applyAlignment="1">
      <alignment horizontal="left" vertical="top" wrapText="1"/>
    </xf>
    <xf numFmtId="49" fontId="10" fillId="0" borderId="0" xfId="2" applyNumberFormat="1" applyFont="1" applyFill="1" applyBorder="1" applyAlignment="1">
      <alignment horizontal="left" vertical="top" wrapText="1"/>
    </xf>
    <xf numFmtId="0" fontId="22" fillId="0" borderId="0" xfId="0" applyNumberFormat="1" applyFont="1" applyFill="1" applyBorder="1" applyAlignment="1">
      <alignment horizontal="right" vertical="top" wrapText="1"/>
    </xf>
    <xf numFmtId="168" fontId="10" fillId="0" borderId="0" xfId="0" applyNumberFormat="1" applyFont="1" applyFill="1" applyBorder="1" applyAlignment="1">
      <alignment horizontal="left" vertical="top" wrapText="1"/>
    </xf>
    <xf numFmtId="166" fontId="10" fillId="0" borderId="0" xfId="0" applyNumberFormat="1" applyFont="1" applyFill="1" applyBorder="1" applyAlignment="1">
      <alignment horizontal="left" vertical="top" wrapText="1"/>
    </xf>
    <xf numFmtId="164" fontId="10" fillId="0" borderId="0" xfId="0" applyNumberFormat="1" applyFont="1" applyFill="1" applyBorder="1" applyAlignment="1">
      <alignment horizontal="right" vertical="top" wrapText="1"/>
    </xf>
    <xf numFmtId="168" fontId="10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left"/>
    </xf>
    <xf numFmtId="0" fontId="10" fillId="0" borderId="0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left" vertical="top" wrapText="1"/>
    </xf>
    <xf numFmtId="49" fontId="9" fillId="0" borderId="0" xfId="2" applyNumberFormat="1" applyFont="1" applyFill="1" applyBorder="1" applyAlignment="1">
      <alignment horizontal="left" vertical="top" wrapText="1"/>
    </xf>
    <xf numFmtId="164" fontId="10" fillId="0" borderId="0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>
      <alignment horizontal="right" vertical="top" wrapText="1"/>
    </xf>
    <xf numFmtId="166" fontId="11" fillId="0" borderId="0" xfId="0" applyNumberFormat="1" applyFont="1" applyFill="1" applyBorder="1" applyAlignment="1">
      <alignment horizontal="left" vertical="center"/>
    </xf>
    <xf numFmtId="2" fontId="11" fillId="0" borderId="0" xfId="0" applyNumberFormat="1" applyFont="1" applyFill="1" applyBorder="1" applyAlignment="1">
      <alignment horizontal="right" vertical="center"/>
    </xf>
    <xf numFmtId="49" fontId="10" fillId="0" borderId="0" xfId="2" applyNumberFormat="1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right" vertical="center"/>
    </xf>
    <xf numFmtId="167" fontId="9" fillId="0" borderId="0" xfId="4" applyNumberFormat="1" applyFont="1" applyFill="1" applyBorder="1" applyAlignment="1">
      <alignment horizontal="right" vertical="center"/>
    </xf>
    <xf numFmtId="0" fontId="13" fillId="0" borderId="0" xfId="0" applyNumberFormat="1" applyFont="1" applyFill="1" applyBorder="1" applyAlignment="1">
      <alignment horizontal="right" vertical="center"/>
    </xf>
    <xf numFmtId="0" fontId="13" fillId="0" borderId="0" xfId="2" applyFont="1" applyFill="1" applyBorder="1" applyAlignment="1">
      <alignment horizontal="left"/>
    </xf>
    <xf numFmtId="49" fontId="13" fillId="0" borderId="0" xfId="2" applyNumberFormat="1" applyFont="1" applyFill="1" applyBorder="1" applyAlignment="1">
      <alignment horizontal="left"/>
    </xf>
    <xf numFmtId="0" fontId="18" fillId="0" borderId="0" xfId="0" applyNumberFormat="1" applyFont="1" applyFill="1" applyBorder="1" applyAlignment="1">
      <alignment horizontal="right" vertical="center"/>
    </xf>
    <xf numFmtId="0" fontId="21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Fill="1" applyBorder="1" applyAlignment="1">
      <alignment horizontal="right" vertical="center"/>
    </xf>
    <xf numFmtId="0" fontId="17" fillId="0" borderId="0" xfId="0" applyNumberFormat="1" applyFont="1" applyFill="1" applyBorder="1" applyAlignment="1">
      <alignment horizontal="right" vertical="center"/>
    </xf>
    <xf numFmtId="0" fontId="9" fillId="0" borderId="0" xfId="1" applyFont="1" applyFill="1" applyAlignment="1">
      <alignment horizontal="left"/>
    </xf>
    <xf numFmtId="0" fontId="12" fillId="0" borderId="0" xfId="0" applyNumberFormat="1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left"/>
    </xf>
    <xf numFmtId="168" fontId="12" fillId="0" borderId="0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right" vertical="center"/>
    </xf>
    <xf numFmtId="166" fontId="9" fillId="0" borderId="0" xfId="0" applyNumberFormat="1" applyFont="1" applyFill="1" applyBorder="1" applyAlignment="1">
      <alignment vertical="center"/>
    </xf>
    <xf numFmtId="0" fontId="11" fillId="4" borderId="0" xfId="0" applyNumberFormat="1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horizontal="right" vertical="center"/>
    </xf>
    <xf numFmtId="0" fontId="9" fillId="0" borderId="0" xfId="0" quotePrefix="1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168" fontId="9" fillId="0" borderId="0" xfId="0" applyNumberFormat="1" applyFont="1" applyFill="1" applyBorder="1" applyAlignment="1">
      <alignment horizontal="left"/>
    </xf>
    <xf numFmtId="166" fontId="9" fillId="0" borderId="0" xfId="0" applyNumberFormat="1" applyFon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22" fillId="0" borderId="0" xfId="0" applyNumberFormat="1" applyFont="1" applyFill="1" applyBorder="1" applyAlignment="1">
      <alignment horizontal="right" vertical="center"/>
    </xf>
    <xf numFmtId="166" fontId="10" fillId="0" borderId="0" xfId="0" applyNumberFormat="1" applyFont="1" applyFill="1" applyBorder="1" applyAlignment="1">
      <alignment horizontal="left" vertical="center"/>
    </xf>
    <xf numFmtId="164" fontId="10" fillId="0" borderId="0" xfId="4" applyNumberFormat="1" applyFont="1" applyFill="1" applyBorder="1" applyAlignment="1">
      <alignment horizontal="right" vertical="center"/>
    </xf>
    <xf numFmtId="168" fontId="10" fillId="0" borderId="0" xfId="4" applyNumberFormat="1" applyFont="1" applyFill="1" applyBorder="1" applyAlignment="1">
      <alignment horizontal="right" vertical="center"/>
    </xf>
    <xf numFmtId="168" fontId="9" fillId="0" borderId="0" xfId="4" applyNumberFormat="1" applyFont="1" applyFill="1" applyBorder="1" applyAlignment="1">
      <alignment horizontal="right" vertical="center"/>
    </xf>
    <xf numFmtId="168" fontId="11" fillId="0" borderId="0" xfId="0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left"/>
    </xf>
    <xf numFmtId="0" fontId="9" fillId="5" borderId="0" xfId="0" applyNumberFormat="1" applyFont="1" applyFill="1" applyBorder="1" applyAlignment="1">
      <alignment horizontal="left" vertical="center"/>
    </xf>
    <xf numFmtId="166" fontId="9" fillId="5" borderId="0" xfId="0" applyNumberFormat="1" applyFont="1" applyFill="1" applyBorder="1" applyAlignment="1">
      <alignment horizontal="right" vertical="center"/>
    </xf>
    <xf numFmtId="0" fontId="10" fillId="5" borderId="0" xfId="0" applyNumberFormat="1" applyFont="1" applyFill="1" applyBorder="1" applyAlignment="1">
      <alignment horizontal="left" vertical="center"/>
    </xf>
    <xf numFmtId="0" fontId="10" fillId="5" borderId="0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right" vertical="center"/>
    </xf>
    <xf numFmtId="2" fontId="18" fillId="0" borderId="0" xfId="0" applyNumberFormat="1" applyFont="1" applyFill="1" applyBorder="1" applyAlignment="1">
      <alignment horizontal="left" vertical="center"/>
    </xf>
    <xf numFmtId="0" fontId="9" fillId="5" borderId="0" xfId="0" applyNumberFormat="1" applyFont="1" applyFill="1" applyBorder="1"/>
    <xf numFmtId="0" fontId="13" fillId="5" borderId="0" xfId="0" applyNumberFormat="1" applyFont="1" applyFill="1" applyBorder="1" applyAlignment="1">
      <alignment horizontal="right" vertical="center"/>
    </xf>
    <xf numFmtId="0" fontId="9" fillId="5" borderId="0" xfId="0" applyNumberFormat="1" applyFont="1" applyFill="1" applyBorder="1" applyAlignment="1">
      <alignment horizontal="left"/>
    </xf>
    <xf numFmtId="0" fontId="14" fillId="5" borderId="0" xfId="0" applyNumberFormat="1" applyFont="1" applyFill="1" applyBorder="1" applyAlignment="1">
      <alignment horizontal="right" vertical="center"/>
    </xf>
    <xf numFmtId="0" fontId="23" fillId="0" borderId="0" xfId="0" applyNumberFormat="1" applyFont="1" applyFill="1" applyBorder="1" applyAlignment="1">
      <alignment horizontal="left" vertical="center"/>
    </xf>
    <xf numFmtId="0" fontId="10" fillId="5" borderId="0" xfId="0" applyNumberFormat="1" applyFont="1" applyFill="1" applyBorder="1" applyAlignment="1">
      <alignment horizontal="left"/>
    </xf>
    <xf numFmtId="0" fontId="24" fillId="3" borderId="0" xfId="0" applyNumberFormat="1" applyFont="1" applyFill="1" applyBorder="1" applyAlignment="1">
      <alignment horizontal="right" vertical="center"/>
    </xf>
    <xf numFmtId="0" fontId="10" fillId="7" borderId="0" xfId="0" applyNumberFormat="1" applyFont="1" applyFill="1" applyBorder="1" applyAlignment="1">
      <alignment horizontal="left" vertical="center"/>
    </xf>
    <xf numFmtId="0" fontId="10" fillId="6" borderId="0" xfId="0" applyNumberFormat="1" applyFont="1" applyFill="1" applyBorder="1" applyAlignment="1">
      <alignment horizontal="right" vertical="center"/>
    </xf>
    <xf numFmtId="0" fontId="10" fillId="7" borderId="0" xfId="0" applyNumberFormat="1" applyFont="1" applyFill="1" applyBorder="1" applyAlignment="1">
      <alignment horizontal="left"/>
    </xf>
    <xf numFmtId="0" fontId="24" fillId="7" borderId="0" xfId="0" applyNumberFormat="1" applyFont="1" applyFill="1" applyBorder="1" applyAlignment="1">
      <alignment horizontal="left" vertical="center"/>
    </xf>
    <xf numFmtId="0" fontId="9" fillId="5" borderId="0" xfId="0" applyFont="1" applyFill="1"/>
    <xf numFmtId="0" fontId="9" fillId="7" borderId="0" xfId="0" applyNumberFormat="1" applyFont="1" applyFill="1" applyBorder="1"/>
    <xf numFmtId="0" fontId="10" fillId="9" borderId="0" xfId="0" applyNumberFormat="1" applyFont="1" applyFill="1" applyBorder="1" applyAlignment="1">
      <alignment horizontal="left" vertical="center"/>
    </xf>
    <xf numFmtId="0" fontId="10" fillId="9" borderId="0" xfId="0" applyNumberFormat="1" applyFont="1" applyFill="1" applyBorder="1" applyAlignment="1">
      <alignment horizontal="left"/>
    </xf>
    <xf numFmtId="0" fontId="9" fillId="8" borderId="0" xfId="0" applyNumberFormat="1" applyFont="1" applyFill="1" applyBorder="1" applyAlignment="1">
      <alignment horizontal="left" vertical="center"/>
    </xf>
    <xf numFmtId="0" fontId="10" fillId="9" borderId="0" xfId="0" applyNumberFormat="1" applyFont="1" applyFill="1" applyBorder="1"/>
    <xf numFmtId="0" fontId="10" fillId="10" borderId="0" xfId="0" applyNumberFormat="1" applyFont="1" applyFill="1" applyBorder="1" applyAlignment="1">
      <alignment horizontal="left" vertical="center"/>
    </xf>
    <xf numFmtId="0" fontId="9" fillId="9" borderId="0" xfId="0" applyNumberFormat="1" applyFont="1" applyFill="1" applyBorder="1"/>
    <xf numFmtId="0" fontId="10" fillId="11" borderId="0" xfId="0" applyNumberFormat="1" applyFont="1" applyFill="1" applyBorder="1" applyAlignment="1">
      <alignment horizontal="left" vertical="center"/>
    </xf>
    <xf numFmtId="0" fontId="10" fillId="8" borderId="0" xfId="0" applyNumberFormat="1" applyFont="1" applyFill="1" applyBorder="1" applyAlignment="1">
      <alignment horizontal="left" vertical="center"/>
    </xf>
    <xf numFmtId="0" fontId="10" fillId="11" borderId="0" xfId="0" applyNumberFormat="1" applyFont="1" applyFill="1" applyBorder="1" applyAlignment="1">
      <alignment horizontal="right" vertical="center"/>
    </xf>
    <xf numFmtId="0" fontId="9" fillId="11" borderId="0" xfId="0" applyNumberFormat="1" applyFont="1" applyFill="1" applyBorder="1" applyAlignment="1">
      <alignment horizontal="left" vertical="center"/>
    </xf>
    <xf numFmtId="0" fontId="24" fillId="11" borderId="0" xfId="0" applyNumberFormat="1" applyFont="1" applyFill="1" applyBorder="1" applyAlignment="1">
      <alignment horizontal="right" vertical="center"/>
    </xf>
    <xf numFmtId="0" fontId="9" fillId="11" borderId="0" xfId="0" applyNumberFormat="1" applyFont="1" applyFill="1" applyBorder="1"/>
    <xf numFmtId="0" fontId="14" fillId="11" borderId="0" xfId="0" applyNumberFormat="1" applyFont="1" applyFill="1" applyBorder="1" applyAlignment="1">
      <alignment horizontal="right" vertical="center"/>
    </xf>
    <xf numFmtId="2" fontId="9" fillId="12" borderId="0" xfId="0" applyNumberFormat="1" applyFont="1" applyFill="1" applyBorder="1" applyAlignment="1">
      <alignment horizontal="right" vertical="center"/>
    </xf>
    <xf numFmtId="166" fontId="10" fillId="5" borderId="0" xfId="0" applyNumberFormat="1" applyFont="1" applyFill="1" applyBorder="1" applyAlignment="1">
      <alignment horizontal="right" vertical="center"/>
    </xf>
    <xf numFmtId="166" fontId="13" fillId="5" borderId="0" xfId="0" applyNumberFormat="1" applyFont="1" applyFill="1" applyBorder="1" applyAlignment="1">
      <alignment horizontal="right" vertical="center"/>
    </xf>
    <xf numFmtId="166" fontId="14" fillId="5" borderId="0" xfId="0" applyNumberFormat="1" applyFont="1" applyFill="1" applyBorder="1" applyAlignment="1">
      <alignment horizontal="right" vertical="center"/>
    </xf>
    <xf numFmtId="164" fontId="9" fillId="13" borderId="0" xfId="4" applyNumberFormat="1" applyFont="1" applyFill="1" applyBorder="1" applyAlignment="1">
      <alignment horizontal="right" vertical="center"/>
    </xf>
    <xf numFmtId="165" fontId="9" fillId="13" borderId="0" xfId="4" applyNumberFormat="1" applyFont="1" applyFill="1" applyBorder="1" applyAlignment="1">
      <alignment horizontal="right" vertical="center"/>
    </xf>
    <xf numFmtId="0" fontId="14" fillId="5" borderId="0" xfId="0" applyNumberFormat="1" applyFont="1" applyFill="1" applyBorder="1" applyAlignment="1">
      <alignment horizontal="left" vertical="center"/>
    </xf>
    <xf numFmtId="166" fontId="15" fillId="5" borderId="0" xfId="0" applyNumberFormat="1" applyFont="1" applyFill="1" applyBorder="1" applyAlignment="1">
      <alignment horizontal="right" vertical="center"/>
    </xf>
    <xf numFmtId="0" fontId="25" fillId="0" borderId="0" xfId="2" applyFont="1" applyFill="1" applyBorder="1" applyAlignment="1">
      <alignment horizontal="left"/>
    </xf>
    <xf numFmtId="49" fontId="25" fillId="0" borderId="0" xfId="2" applyNumberFormat="1" applyFont="1" applyFill="1" applyBorder="1" applyAlignment="1">
      <alignment horizontal="left"/>
    </xf>
    <xf numFmtId="166" fontId="16" fillId="5" borderId="0" xfId="0" applyNumberFormat="1" applyFont="1" applyFill="1" applyBorder="1" applyAlignment="1">
      <alignment horizontal="right" vertical="center"/>
    </xf>
    <xf numFmtId="166" fontId="10" fillId="14" borderId="0" xfId="0" applyNumberFormat="1" applyFont="1" applyFill="1" applyBorder="1" applyAlignment="1">
      <alignment horizontal="right" vertical="center"/>
    </xf>
    <xf numFmtId="166" fontId="26" fillId="14" borderId="0" xfId="0" applyNumberFormat="1" applyFont="1" applyFill="1" applyBorder="1" applyAlignment="1">
      <alignment horizontal="right" vertical="center"/>
    </xf>
    <xf numFmtId="0" fontId="10" fillId="15" borderId="0" xfId="0" applyNumberFormat="1" applyFont="1" applyFill="1" applyBorder="1" applyAlignment="1">
      <alignment horizontal="left" vertical="center"/>
    </xf>
    <xf numFmtId="166" fontId="24" fillId="14" borderId="0" xfId="0" applyNumberFormat="1" applyFont="1" applyFill="1" applyBorder="1" applyAlignment="1">
      <alignment horizontal="right" vertical="center"/>
    </xf>
    <xf numFmtId="166" fontId="14" fillId="14" borderId="0" xfId="0" applyNumberFormat="1" applyFont="1" applyFill="1" applyBorder="1" applyAlignment="1">
      <alignment horizontal="right" vertical="center"/>
    </xf>
    <xf numFmtId="166" fontId="27" fillId="14" borderId="0" xfId="0" applyNumberFormat="1" applyFont="1" applyFill="1" applyBorder="1" applyAlignment="1">
      <alignment horizontal="right" vertical="center"/>
    </xf>
    <xf numFmtId="166" fontId="10" fillId="0" borderId="0" xfId="0" applyNumberFormat="1" applyFont="1" applyFill="1" applyBorder="1" applyAlignment="1">
      <alignment vertical="center"/>
    </xf>
    <xf numFmtId="166" fontId="10" fillId="12" borderId="0" xfId="0" applyNumberFormat="1" applyFont="1" applyFill="1" applyBorder="1" applyAlignment="1">
      <alignment horizontal="right" vertical="center"/>
    </xf>
    <xf numFmtId="168" fontId="10" fillId="0" borderId="0" xfId="0" applyNumberFormat="1" applyFont="1" applyFill="1" applyBorder="1" applyAlignment="1">
      <alignment horizontal="center" vertical="top" wrapText="1"/>
    </xf>
    <xf numFmtId="0" fontId="10" fillId="0" borderId="0" xfId="0" applyNumberFormat="1" applyFont="1" applyFill="1" applyBorder="1" applyAlignment="1">
      <alignment horizontal="center" vertical="top" wrapText="1"/>
    </xf>
    <xf numFmtId="0" fontId="9" fillId="16" borderId="0" xfId="2" applyFont="1" applyFill="1" applyBorder="1" applyAlignment="1">
      <alignment horizontal="left"/>
    </xf>
    <xf numFmtId="0" fontId="9" fillId="16" borderId="0" xfId="0" applyFont="1" applyFill="1" applyBorder="1" applyAlignment="1">
      <alignment horizontal="left"/>
    </xf>
  </cellXfs>
  <cellStyles count="5">
    <cellStyle name="Normaallaad" xfId="0" builtinId="0"/>
    <cellStyle name="Normaallaad_Vihik1" xfId="1"/>
    <cellStyle name="Normal_Sheet1" xfId="2"/>
    <cellStyle name="Normalny_Cennik  zima 2001" xfId="3"/>
    <cellStyle name="Prots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219075</xdr:colOff>
      <xdr:row>2</xdr:row>
      <xdr:rowOff>304800</xdr:rowOff>
    </xdr:from>
    <xdr:to>
      <xdr:col>33</xdr:col>
      <xdr:colOff>85725</xdr:colOff>
      <xdr:row>5</xdr:row>
      <xdr:rowOff>19050</xdr:rowOff>
    </xdr:to>
    <xdr:grpSp>
      <xdr:nvGrpSpPr>
        <xdr:cNvPr id="4097" name="Group 10"/>
        <xdr:cNvGrpSpPr>
          <a:grpSpLocks noChangeAspect="1"/>
        </xdr:cNvGrpSpPr>
      </xdr:nvGrpSpPr>
      <xdr:grpSpPr bwMode="auto">
        <a:xfrm>
          <a:off x="14578013" y="745331"/>
          <a:ext cx="1069181" cy="416719"/>
          <a:chOff x="7069889" y="1980279"/>
          <a:chExt cx="1132183" cy="431974"/>
        </a:xfrm>
      </xdr:grpSpPr>
      <xdr:pic>
        <xdr:nvPicPr>
          <xdr:cNvPr id="4098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439021" y="1987040"/>
            <a:ext cx="396000" cy="4190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099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069889" y="1980279"/>
            <a:ext cx="396000" cy="4232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100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7712138" y="1993153"/>
            <a:ext cx="489934" cy="419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</xdr:colOff>
      <xdr:row>3</xdr:row>
      <xdr:rowOff>0</xdr:rowOff>
    </xdr:from>
    <xdr:to>
      <xdr:col>32</xdr:col>
      <xdr:colOff>47625</xdr:colOff>
      <xdr:row>4</xdr:row>
      <xdr:rowOff>28575</xdr:rowOff>
    </xdr:to>
    <xdr:grpSp>
      <xdr:nvGrpSpPr>
        <xdr:cNvPr id="1025" name="Group 10"/>
        <xdr:cNvGrpSpPr>
          <a:grpSpLocks noChangeAspect="1"/>
        </xdr:cNvGrpSpPr>
      </xdr:nvGrpSpPr>
      <xdr:grpSpPr bwMode="auto">
        <a:xfrm>
          <a:off x="15130463" y="785813"/>
          <a:ext cx="919162" cy="207168"/>
          <a:chOff x="7069889" y="1980279"/>
          <a:chExt cx="1132183" cy="431974"/>
        </a:xfrm>
      </xdr:grpSpPr>
      <xdr:pic>
        <xdr:nvPicPr>
          <xdr:cNvPr id="1026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439021" y="1987040"/>
            <a:ext cx="396000" cy="4190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7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069889" y="1980279"/>
            <a:ext cx="396000" cy="4232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8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7712138" y="1993153"/>
            <a:ext cx="489934" cy="419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topLeftCell="A79" workbookViewId="0">
      <selection activeCell="A50" sqref="A50"/>
    </sheetView>
  </sheetViews>
  <sheetFormatPr defaultRowHeight="15"/>
  <cols>
    <col min="1" max="16384" width="9.140625" style="1"/>
  </cols>
  <sheetData>
    <row r="1" spans="1:3">
      <c r="A1" s="2" t="s">
        <v>111</v>
      </c>
    </row>
    <row r="2" spans="1:3">
      <c r="A2" s="1">
        <v>235</v>
      </c>
      <c r="B2" s="1">
        <v>60</v>
      </c>
      <c r="C2" s="1">
        <v>17</v>
      </c>
    </row>
    <row r="3" spans="1:3">
      <c r="A3" s="1">
        <v>255</v>
      </c>
      <c r="B3" s="1">
        <v>55</v>
      </c>
      <c r="C3" s="1">
        <v>17</v>
      </c>
    </row>
    <row r="5" spans="1:3">
      <c r="A5" s="1">
        <v>225</v>
      </c>
      <c r="B5" s="1">
        <v>45</v>
      </c>
      <c r="C5" s="1">
        <v>17</v>
      </c>
    </row>
    <row r="6" spans="1:3">
      <c r="A6" s="1">
        <v>245</v>
      </c>
      <c r="B6" s="1">
        <v>40</v>
      </c>
      <c r="C6" s="1">
        <v>17</v>
      </c>
    </row>
    <row r="7" spans="1:3">
      <c r="A7" s="1">
        <v>255</v>
      </c>
      <c r="B7" s="1">
        <v>45</v>
      </c>
      <c r="C7" s="1">
        <v>17</v>
      </c>
    </row>
    <row r="9" spans="1:3">
      <c r="A9" s="1">
        <v>235</v>
      </c>
      <c r="B9" s="1">
        <v>45</v>
      </c>
      <c r="C9" s="1">
        <v>17</v>
      </c>
    </row>
    <row r="10" spans="1:3">
      <c r="A10" s="1">
        <v>255</v>
      </c>
      <c r="B10" s="1">
        <v>40</v>
      </c>
      <c r="C10" s="1">
        <v>17</v>
      </c>
    </row>
    <row r="12" spans="1:3">
      <c r="A12" s="2" t="s">
        <v>112</v>
      </c>
    </row>
    <row r="13" spans="1:3">
      <c r="A13" s="1">
        <v>235</v>
      </c>
      <c r="B13" s="1">
        <v>50</v>
      </c>
      <c r="C13" s="1">
        <v>18</v>
      </c>
    </row>
    <row r="14" spans="1:3">
      <c r="A14" s="1">
        <v>255</v>
      </c>
      <c r="B14" s="1">
        <v>45</v>
      </c>
      <c r="C14" s="1">
        <v>18</v>
      </c>
    </row>
    <row r="16" spans="1:3">
      <c r="A16" s="1">
        <v>225</v>
      </c>
      <c r="B16" s="1">
        <v>45</v>
      </c>
      <c r="C16" s="1">
        <v>18</v>
      </c>
    </row>
    <row r="17" spans="1:3">
      <c r="A17" s="1">
        <v>255</v>
      </c>
      <c r="B17" s="1">
        <v>40</v>
      </c>
      <c r="C17" s="1">
        <v>18</v>
      </c>
    </row>
    <row r="19" spans="1:3">
      <c r="A19" s="1">
        <v>245</v>
      </c>
      <c r="B19" s="1">
        <v>45</v>
      </c>
      <c r="C19" s="1">
        <v>18</v>
      </c>
    </row>
    <row r="20" spans="1:3">
      <c r="A20" s="1">
        <v>275</v>
      </c>
      <c r="B20" s="1">
        <v>40</v>
      </c>
      <c r="C20" s="1">
        <v>18</v>
      </c>
    </row>
    <row r="22" spans="1:3">
      <c r="A22" s="1">
        <v>255</v>
      </c>
      <c r="B22" s="1">
        <v>45</v>
      </c>
      <c r="C22" s="1">
        <v>18</v>
      </c>
    </row>
    <row r="23" spans="1:3">
      <c r="A23" s="1">
        <v>275</v>
      </c>
      <c r="B23" s="1">
        <v>45</v>
      </c>
      <c r="C23" s="1">
        <v>18</v>
      </c>
    </row>
    <row r="25" spans="1:3">
      <c r="A25" s="1">
        <v>225</v>
      </c>
      <c r="B25" s="1">
        <v>40</v>
      </c>
      <c r="C25" s="1">
        <v>18</v>
      </c>
    </row>
    <row r="26" spans="1:3">
      <c r="A26" s="1">
        <v>245</v>
      </c>
      <c r="B26" s="1">
        <v>35</v>
      </c>
      <c r="C26" s="1">
        <v>18</v>
      </c>
    </row>
    <row r="27" spans="1:3">
      <c r="A27" s="1">
        <v>255</v>
      </c>
      <c r="B27" s="1">
        <v>35</v>
      </c>
      <c r="C27" s="1">
        <v>18</v>
      </c>
    </row>
    <row r="29" spans="1:3">
      <c r="A29" s="1">
        <v>235</v>
      </c>
      <c r="B29" s="1">
        <v>40</v>
      </c>
      <c r="C29" s="1">
        <v>18</v>
      </c>
    </row>
    <row r="30" spans="1:3">
      <c r="A30" s="1">
        <v>265</v>
      </c>
      <c r="B30" s="1">
        <v>40</v>
      </c>
      <c r="C30" s="1">
        <v>18</v>
      </c>
    </row>
    <row r="32" spans="1:3">
      <c r="A32" s="1">
        <v>245</v>
      </c>
      <c r="B32" s="1">
        <v>40</v>
      </c>
      <c r="C32" s="1">
        <v>18</v>
      </c>
    </row>
    <row r="33" spans="1:3">
      <c r="A33" s="1">
        <v>265</v>
      </c>
      <c r="B33" s="1">
        <v>35</v>
      </c>
      <c r="C33" s="1">
        <v>18</v>
      </c>
    </row>
    <row r="34" spans="1:3">
      <c r="A34" s="1">
        <v>275</v>
      </c>
      <c r="B34" s="1">
        <v>35</v>
      </c>
      <c r="C34" s="1">
        <v>18</v>
      </c>
    </row>
    <row r="36" spans="1:3">
      <c r="A36" s="1">
        <v>255</v>
      </c>
      <c r="B36" s="1">
        <v>40</v>
      </c>
      <c r="C36" s="1">
        <v>18</v>
      </c>
    </row>
    <row r="37" spans="1:3">
      <c r="A37" s="1">
        <v>285</v>
      </c>
      <c r="B37" s="1">
        <v>35</v>
      </c>
      <c r="C37" s="1">
        <v>18</v>
      </c>
    </row>
    <row r="39" spans="1:3">
      <c r="A39" s="2" t="s">
        <v>113</v>
      </c>
    </row>
    <row r="40" spans="1:3">
      <c r="A40" s="1">
        <v>235</v>
      </c>
      <c r="B40" s="1">
        <v>50</v>
      </c>
      <c r="C40" s="1">
        <v>19</v>
      </c>
    </row>
    <row r="41" spans="1:3">
      <c r="A41" s="1">
        <v>255</v>
      </c>
      <c r="B41" s="1">
        <v>45</v>
      </c>
      <c r="C41" s="1">
        <v>19</v>
      </c>
    </row>
    <row r="43" spans="1:3">
      <c r="A43" s="1">
        <v>255</v>
      </c>
      <c r="B43" s="1">
        <v>50</v>
      </c>
      <c r="C43" s="1">
        <v>19</v>
      </c>
    </row>
    <row r="44" spans="1:3">
      <c r="A44" s="1">
        <v>285</v>
      </c>
      <c r="B44" s="1">
        <v>45</v>
      </c>
      <c r="C44" s="1">
        <v>19</v>
      </c>
    </row>
    <row r="46" spans="1:3">
      <c r="A46" s="1">
        <v>235</v>
      </c>
      <c r="B46" s="1">
        <v>45</v>
      </c>
      <c r="C46" s="1">
        <v>19</v>
      </c>
    </row>
    <row r="47" spans="1:3">
      <c r="A47" s="1">
        <v>255</v>
      </c>
      <c r="B47" s="1">
        <v>40</v>
      </c>
      <c r="C47" s="1">
        <v>19</v>
      </c>
    </row>
    <row r="49" spans="1:3">
      <c r="A49" s="1">
        <v>245</v>
      </c>
      <c r="B49" s="1">
        <v>45</v>
      </c>
      <c r="C49" s="1">
        <v>19</v>
      </c>
    </row>
    <row r="50" spans="1:3">
      <c r="A50" s="1">
        <v>275</v>
      </c>
      <c r="B50" s="1">
        <v>40</v>
      </c>
      <c r="C50" s="1">
        <v>19</v>
      </c>
    </row>
    <row r="52" spans="1:3">
      <c r="A52" s="1">
        <v>255</v>
      </c>
      <c r="B52" s="1">
        <v>45</v>
      </c>
      <c r="C52" s="1">
        <v>19</v>
      </c>
    </row>
    <row r="53" spans="1:3">
      <c r="A53" s="1">
        <v>285</v>
      </c>
      <c r="B53" s="1">
        <v>40</v>
      </c>
      <c r="C53" s="1">
        <v>19</v>
      </c>
    </row>
    <row r="55" spans="1:3">
      <c r="A55" s="1">
        <v>225</v>
      </c>
      <c r="B55" s="1">
        <v>40</v>
      </c>
      <c r="C55" s="1">
        <v>19</v>
      </c>
    </row>
    <row r="56" spans="1:3">
      <c r="A56" s="1">
        <v>255</v>
      </c>
      <c r="B56" s="1">
        <v>35</v>
      </c>
      <c r="C56" s="1">
        <v>19</v>
      </c>
    </row>
    <row r="58" spans="1:3">
      <c r="A58" s="1">
        <v>235</v>
      </c>
      <c r="B58" s="1">
        <v>40</v>
      </c>
      <c r="C58" s="1">
        <v>19</v>
      </c>
    </row>
    <row r="59" spans="1:3">
      <c r="A59" s="1">
        <v>285</v>
      </c>
      <c r="B59" s="1">
        <v>30</v>
      </c>
      <c r="C59" s="1">
        <v>19</v>
      </c>
    </row>
    <row r="61" spans="1:3">
      <c r="A61" s="1">
        <v>245</v>
      </c>
      <c r="B61" s="1">
        <v>40</v>
      </c>
      <c r="C61" s="1">
        <v>19</v>
      </c>
    </row>
    <row r="62" spans="1:3">
      <c r="A62" s="1">
        <v>275</v>
      </c>
      <c r="B62" s="1">
        <v>35</v>
      </c>
      <c r="C62" s="1">
        <v>19</v>
      </c>
    </row>
    <row r="63" spans="1:3">
      <c r="A63" s="1">
        <v>285</v>
      </c>
      <c r="B63" s="1">
        <v>35</v>
      </c>
      <c r="C63" s="1">
        <v>19</v>
      </c>
    </row>
    <row r="65" spans="1:3">
      <c r="A65" s="1">
        <v>255</v>
      </c>
      <c r="B65" s="1">
        <v>40</v>
      </c>
      <c r="C65" s="1">
        <v>19</v>
      </c>
    </row>
    <row r="66" spans="1:3">
      <c r="A66" s="1">
        <v>275</v>
      </c>
      <c r="B66" s="1">
        <v>40</v>
      </c>
      <c r="C66" s="1">
        <v>19</v>
      </c>
    </row>
    <row r="68" spans="1:3">
      <c r="A68" s="1">
        <v>225</v>
      </c>
      <c r="B68" s="1">
        <v>35</v>
      </c>
      <c r="C68" s="1">
        <v>19</v>
      </c>
    </row>
    <row r="69" spans="1:3">
      <c r="A69" s="1">
        <v>235</v>
      </c>
      <c r="B69" s="1">
        <v>35</v>
      </c>
      <c r="C69" s="1">
        <v>19</v>
      </c>
    </row>
    <row r="70" spans="1:3">
      <c r="A70" s="1">
        <v>255</v>
      </c>
      <c r="B70" s="1">
        <v>30</v>
      </c>
      <c r="C70" s="1">
        <v>19</v>
      </c>
    </row>
    <row r="72" spans="1:3">
      <c r="A72" s="1">
        <v>235</v>
      </c>
      <c r="B72" s="1">
        <v>35</v>
      </c>
      <c r="C72" s="1">
        <v>19</v>
      </c>
    </row>
    <row r="73" spans="1:3">
      <c r="A73" s="1">
        <v>265</v>
      </c>
      <c r="B73" s="1">
        <v>35</v>
      </c>
      <c r="C73" s="1">
        <v>19</v>
      </c>
    </row>
    <row r="75" spans="1:3">
      <c r="A75" s="1">
        <v>245</v>
      </c>
      <c r="B75" s="1">
        <v>35</v>
      </c>
      <c r="C75" s="1">
        <v>19</v>
      </c>
    </row>
    <row r="76" spans="1:3">
      <c r="A76" s="1">
        <v>275</v>
      </c>
      <c r="B76" s="1">
        <v>30</v>
      </c>
      <c r="C76" s="1">
        <v>19</v>
      </c>
    </row>
    <row r="78" spans="1:3">
      <c r="A78" s="1">
        <v>255</v>
      </c>
      <c r="B78" s="1">
        <v>35</v>
      </c>
      <c r="C78" s="1">
        <v>19</v>
      </c>
    </row>
    <row r="79" spans="1:3">
      <c r="A79" s="1">
        <v>285</v>
      </c>
      <c r="B79" s="1">
        <v>30</v>
      </c>
      <c r="C79" s="1">
        <v>19</v>
      </c>
    </row>
    <row r="81" spans="1:3">
      <c r="A81" s="2" t="s">
        <v>270</v>
      </c>
    </row>
    <row r="82" spans="1:3">
      <c r="A82" s="1">
        <v>235</v>
      </c>
      <c r="B82" s="1">
        <v>45</v>
      </c>
      <c r="C82" s="1">
        <v>20</v>
      </c>
    </row>
    <row r="83" spans="1:3">
      <c r="A83" s="1">
        <v>255</v>
      </c>
      <c r="B83" s="1">
        <v>40</v>
      </c>
      <c r="C83" s="1">
        <v>20</v>
      </c>
    </row>
    <row r="85" spans="1:3">
      <c r="A85" s="1">
        <v>255</v>
      </c>
      <c r="B85" s="1">
        <v>45</v>
      </c>
      <c r="C85" s="1">
        <v>20</v>
      </c>
    </row>
    <row r="86" spans="1:3">
      <c r="A86" s="1">
        <v>285</v>
      </c>
      <c r="B86" s="1">
        <v>40</v>
      </c>
      <c r="C86" s="1">
        <v>20</v>
      </c>
    </row>
    <row r="88" spans="1:3">
      <c r="A88" s="1">
        <v>245</v>
      </c>
      <c r="B88" s="1">
        <v>40</v>
      </c>
      <c r="C88" s="1">
        <v>20</v>
      </c>
    </row>
    <row r="89" spans="1:3">
      <c r="A89" s="1">
        <v>275</v>
      </c>
      <c r="B89" s="1">
        <v>35</v>
      </c>
      <c r="C89" s="1">
        <v>20</v>
      </c>
    </row>
    <row r="91" spans="1:3">
      <c r="A91" s="1">
        <v>275</v>
      </c>
      <c r="B91" s="1">
        <v>40</v>
      </c>
      <c r="C91" s="1">
        <v>20</v>
      </c>
    </row>
    <row r="92" spans="1:3">
      <c r="A92" s="1">
        <v>315</v>
      </c>
      <c r="B92" s="1">
        <v>35</v>
      </c>
      <c r="C92" s="1">
        <v>20</v>
      </c>
    </row>
    <row r="94" spans="1:3">
      <c r="A94" s="1">
        <v>225</v>
      </c>
      <c r="B94" s="1">
        <v>35</v>
      </c>
      <c r="C94" s="1">
        <v>20</v>
      </c>
    </row>
    <row r="95" spans="1:3">
      <c r="A95" s="1">
        <v>255</v>
      </c>
      <c r="B95" s="1">
        <v>30</v>
      </c>
      <c r="C95" s="1">
        <v>20</v>
      </c>
    </row>
    <row r="97" spans="1:3">
      <c r="A97" s="1">
        <v>245</v>
      </c>
      <c r="B97" s="1">
        <v>35</v>
      </c>
      <c r="C97" s="1">
        <v>20</v>
      </c>
    </row>
    <row r="98" spans="1:3">
      <c r="A98" s="1">
        <v>285</v>
      </c>
      <c r="B98" s="1">
        <v>35</v>
      </c>
      <c r="C98" s="1">
        <v>20</v>
      </c>
    </row>
    <row r="99" spans="1:3">
      <c r="A99" s="1">
        <v>275</v>
      </c>
      <c r="B99" s="1">
        <v>30</v>
      </c>
      <c r="C99" s="1">
        <v>20</v>
      </c>
    </row>
    <row r="101" spans="1:3">
      <c r="A101" s="1">
        <v>255</v>
      </c>
      <c r="B101" s="1">
        <v>35</v>
      </c>
      <c r="C101" s="1">
        <v>20</v>
      </c>
    </row>
    <row r="102" spans="1:3">
      <c r="A102" s="1">
        <v>275</v>
      </c>
      <c r="B102" s="1">
        <v>35</v>
      </c>
      <c r="C102" s="1">
        <v>20</v>
      </c>
    </row>
    <row r="103" spans="1:3">
      <c r="A103" s="1">
        <v>285</v>
      </c>
      <c r="B103" s="1">
        <v>30</v>
      </c>
      <c r="C103" s="1">
        <v>20</v>
      </c>
    </row>
  </sheetData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1"/>
  <sheetViews>
    <sheetView tabSelected="1" topLeftCell="A323" zoomScale="80" zoomScaleNormal="80" workbookViewId="0">
      <selection activeCell="X346" sqref="X346"/>
    </sheetView>
  </sheetViews>
  <sheetFormatPr defaultRowHeight="14.25"/>
  <cols>
    <col min="1" max="1" width="6.140625" style="59" customWidth="1"/>
    <col min="2" max="2" width="13.85546875" style="60" customWidth="1"/>
    <col min="3" max="3" width="12.28515625" style="60" customWidth="1"/>
    <col min="4" max="4" width="12.140625" style="60" customWidth="1"/>
    <col min="5" max="5" width="12.42578125" style="60" customWidth="1"/>
    <col min="6" max="6" width="11.7109375" style="60" customWidth="1"/>
    <col min="7" max="7" width="15.140625" style="60" customWidth="1"/>
    <col min="8" max="8" width="14.140625" style="115" customWidth="1"/>
    <col min="9" max="9" width="9.42578125" style="26" customWidth="1"/>
    <col min="10" max="10" width="12.85546875" style="26" customWidth="1"/>
    <col min="11" max="12" width="12.85546875" style="26" hidden="1" customWidth="1"/>
    <col min="13" max="13" width="9.42578125" style="26" hidden="1" customWidth="1"/>
    <col min="14" max="14" width="9" style="26" hidden="1" customWidth="1"/>
    <col min="15" max="15" width="3.140625" style="10" hidden="1" customWidth="1"/>
    <col min="16" max="16" width="8.5703125" style="26" customWidth="1"/>
    <col min="17" max="17" width="7.85546875" style="10" hidden="1" customWidth="1"/>
    <col min="18" max="19" width="9.85546875" style="20" hidden="1" customWidth="1"/>
    <col min="20" max="20" width="9.28515625" style="20" customWidth="1"/>
    <col min="21" max="21" width="9.85546875" style="25" customWidth="1"/>
    <col min="22" max="22" width="7.140625" style="63" customWidth="1"/>
    <col min="23" max="23" width="9.85546875" style="24" customWidth="1"/>
    <col min="24" max="24" width="9.85546875" style="64" customWidth="1"/>
    <col min="25" max="25" width="10" style="65" customWidth="1"/>
    <col min="26" max="26" width="10.140625" style="65" customWidth="1"/>
    <col min="27" max="28" width="10.140625" style="65" hidden="1" customWidth="1"/>
    <col min="29" max="29" width="10" style="66" customWidth="1"/>
    <col min="30" max="30" width="10.28515625" style="67" customWidth="1"/>
    <col min="31" max="31" width="5" style="60" customWidth="1"/>
    <col min="32" max="32" width="5.140625" style="60" customWidth="1"/>
    <col min="33" max="33" width="7.85546875" style="60" customWidth="1"/>
    <col min="34" max="16384" width="9.140625" style="60"/>
  </cols>
  <sheetData>
    <row r="1" spans="1:33" ht="20.25">
      <c r="B1" s="3" t="s">
        <v>694</v>
      </c>
      <c r="D1" s="61"/>
      <c r="E1" s="61"/>
      <c r="F1" s="61"/>
      <c r="G1" s="61"/>
      <c r="H1" s="60"/>
      <c r="R1" s="26"/>
      <c r="S1" s="26"/>
      <c r="T1" s="26"/>
      <c r="U1" s="62"/>
    </row>
    <row r="2" spans="1:33">
      <c r="B2" s="61"/>
      <c r="C2" s="61"/>
      <c r="D2" s="61"/>
      <c r="E2" s="61"/>
      <c r="F2" s="61"/>
      <c r="G2" s="61"/>
      <c r="H2" s="68"/>
    </row>
    <row r="3" spans="1:33" s="76" customFormat="1" ht="27">
      <c r="A3" s="59"/>
      <c r="B3" s="69" t="s">
        <v>20</v>
      </c>
      <c r="C3" s="70" t="s">
        <v>19</v>
      </c>
      <c r="D3" s="69" t="s">
        <v>31</v>
      </c>
      <c r="E3" s="69" t="s">
        <v>127</v>
      </c>
      <c r="F3" s="69" t="s">
        <v>21</v>
      </c>
      <c r="G3" s="69" t="s">
        <v>466</v>
      </c>
      <c r="H3" s="70" t="s">
        <v>467</v>
      </c>
      <c r="I3" s="12" t="s">
        <v>114</v>
      </c>
      <c r="J3" s="12" t="s">
        <v>516</v>
      </c>
      <c r="K3" s="12" t="s">
        <v>842</v>
      </c>
      <c r="L3" s="12" t="s">
        <v>682</v>
      </c>
      <c r="M3" s="12" t="s">
        <v>836</v>
      </c>
      <c r="N3" s="12" t="s">
        <v>661</v>
      </c>
      <c r="O3" s="12"/>
      <c r="P3" s="12" t="s">
        <v>123</v>
      </c>
      <c r="Q3" s="12" t="s">
        <v>662</v>
      </c>
      <c r="R3" s="12" t="s">
        <v>869</v>
      </c>
      <c r="S3" s="12" t="s">
        <v>663</v>
      </c>
      <c r="T3" s="12" t="s">
        <v>36</v>
      </c>
      <c r="U3" s="71" t="s">
        <v>34</v>
      </c>
      <c r="V3" s="72" t="s">
        <v>841</v>
      </c>
      <c r="W3" s="15" t="s">
        <v>838</v>
      </c>
      <c r="X3" s="15"/>
      <c r="Y3" s="73" t="s">
        <v>455</v>
      </c>
      <c r="Z3" s="73" t="s">
        <v>621</v>
      </c>
      <c r="AA3" s="73" t="s">
        <v>839</v>
      </c>
      <c r="AB3" s="73" t="s">
        <v>840</v>
      </c>
      <c r="AC3" s="74" t="s">
        <v>37</v>
      </c>
      <c r="AD3" s="75" t="s">
        <v>868</v>
      </c>
      <c r="AE3" s="167" t="s">
        <v>685</v>
      </c>
      <c r="AF3" s="167"/>
      <c r="AG3" s="167"/>
    </row>
    <row r="4" spans="1:33">
      <c r="B4" s="77" t="s">
        <v>32</v>
      </c>
      <c r="D4" s="78"/>
      <c r="E4" s="78"/>
      <c r="F4" s="78"/>
      <c r="G4" s="78"/>
      <c r="H4" s="79"/>
      <c r="I4" s="20"/>
      <c r="J4" s="20"/>
      <c r="K4" s="20"/>
      <c r="L4" s="20"/>
      <c r="M4" s="20"/>
      <c r="N4" s="66"/>
      <c r="O4" s="80"/>
      <c r="P4" s="25"/>
      <c r="Q4" s="21"/>
      <c r="T4" s="81">
        <v>0.68600000000000005</v>
      </c>
      <c r="Y4" s="65" t="s">
        <v>761</v>
      </c>
      <c r="Z4" s="82">
        <v>0.57999999999999996</v>
      </c>
      <c r="AA4" s="82"/>
      <c r="AB4" s="82"/>
      <c r="AC4" s="83"/>
    </row>
    <row r="5" spans="1:33">
      <c r="B5" s="77"/>
      <c r="D5" s="78"/>
      <c r="E5" s="78"/>
      <c r="F5" s="78"/>
      <c r="G5" s="78"/>
      <c r="H5" s="79"/>
      <c r="I5" s="20"/>
      <c r="J5" s="20"/>
      <c r="K5" s="20"/>
      <c r="L5" s="20"/>
      <c r="M5" s="20"/>
      <c r="N5" s="66"/>
      <c r="O5" s="80"/>
      <c r="P5" s="25"/>
      <c r="Q5" s="20"/>
      <c r="T5" s="81">
        <v>0.66</v>
      </c>
      <c r="Y5" s="65" t="s">
        <v>762</v>
      </c>
      <c r="Z5" s="82">
        <v>0.57999999999999996</v>
      </c>
      <c r="AA5" s="82"/>
      <c r="AB5" s="82"/>
      <c r="AC5" s="83"/>
    </row>
    <row r="6" spans="1:33">
      <c r="B6" s="77"/>
      <c r="D6" s="78"/>
      <c r="E6" s="78"/>
      <c r="F6" s="78"/>
      <c r="G6" s="78"/>
      <c r="H6" s="79"/>
      <c r="I6" s="20"/>
      <c r="J6" s="20"/>
      <c r="K6" s="20"/>
      <c r="L6" s="20"/>
      <c r="M6" s="20"/>
      <c r="N6" s="66"/>
      <c r="O6" s="80"/>
      <c r="P6" s="25"/>
      <c r="Q6" s="21"/>
      <c r="T6" s="81"/>
      <c r="Y6" s="65" t="s">
        <v>763</v>
      </c>
      <c r="Z6" s="82">
        <v>0.57999999999999996</v>
      </c>
      <c r="AA6" s="82"/>
      <c r="AB6" s="82"/>
      <c r="AC6" s="83"/>
    </row>
    <row r="7" spans="1:33">
      <c r="B7" s="84" t="s">
        <v>30</v>
      </c>
      <c r="D7" s="61"/>
      <c r="E7" s="61"/>
      <c r="F7" s="61"/>
      <c r="G7" s="61"/>
      <c r="H7" s="68"/>
      <c r="I7" s="20"/>
      <c r="J7" s="20"/>
      <c r="K7" s="20"/>
      <c r="L7" s="20"/>
      <c r="M7" s="20"/>
      <c r="N7" s="20"/>
      <c r="O7" s="21"/>
      <c r="P7" s="20"/>
      <c r="Q7" s="21"/>
    </row>
    <row r="8" spans="1:33">
      <c r="B8" s="68" t="s">
        <v>345</v>
      </c>
      <c r="C8" s="60">
        <v>1540433</v>
      </c>
      <c r="D8" s="61">
        <v>70</v>
      </c>
      <c r="E8" s="61" t="s">
        <v>39</v>
      </c>
      <c r="F8" s="61"/>
      <c r="G8" s="61" t="s">
        <v>145</v>
      </c>
      <c r="H8" s="68" t="s">
        <v>390</v>
      </c>
      <c r="I8" s="20"/>
      <c r="J8" s="20"/>
      <c r="K8" s="20"/>
      <c r="L8" s="20"/>
      <c r="M8" s="20"/>
      <c r="N8" s="20">
        <v>0</v>
      </c>
      <c r="O8" s="21"/>
      <c r="P8" s="20"/>
      <c r="Q8" s="21"/>
      <c r="R8" s="20">
        <v>27.42</v>
      </c>
      <c r="T8" s="85">
        <f>R8*T$5</f>
        <v>18.097200000000001</v>
      </c>
      <c r="W8" s="24">
        <v>50</v>
      </c>
      <c r="Y8" s="65">
        <f>X8/1.2</f>
        <v>0</v>
      </c>
      <c r="Z8" s="65">
        <f t="shared" ref="Z8:Z13" si="0">X8*Z$4</f>
        <v>0</v>
      </c>
      <c r="AC8" s="30">
        <f t="shared" ref="AC8:AC13" si="1">(Y8*Z$4-0.65-T8)/T8</f>
        <v>-1.0359171584554516</v>
      </c>
      <c r="AD8" s="86">
        <f t="shared" ref="AD8:AD13" si="2">Y8*Z$4-0.65-T8</f>
        <v>-18.747199999999999</v>
      </c>
      <c r="AE8" s="60" t="s">
        <v>635</v>
      </c>
      <c r="AF8" s="60" t="s">
        <v>1</v>
      </c>
      <c r="AG8" s="60" t="s">
        <v>637</v>
      </c>
    </row>
    <row r="9" spans="1:33">
      <c r="B9" s="68" t="s">
        <v>306</v>
      </c>
      <c r="C9" s="60">
        <v>1540382</v>
      </c>
      <c r="D9" s="61">
        <v>75</v>
      </c>
      <c r="E9" s="61" t="s">
        <v>39</v>
      </c>
      <c r="F9" s="61"/>
      <c r="G9" s="61" t="s">
        <v>145</v>
      </c>
      <c r="H9" s="68" t="s">
        <v>390</v>
      </c>
      <c r="I9" s="20"/>
      <c r="J9" s="20"/>
      <c r="K9" s="20"/>
      <c r="L9" s="20"/>
      <c r="M9" s="20"/>
      <c r="N9" s="20">
        <v>0</v>
      </c>
      <c r="O9" s="21"/>
      <c r="P9" s="20"/>
      <c r="Q9" s="21"/>
      <c r="R9" s="20">
        <v>30.8</v>
      </c>
      <c r="T9" s="85">
        <f>R9*T$5</f>
        <v>20.328000000000003</v>
      </c>
      <c r="W9" s="24">
        <v>53</v>
      </c>
      <c r="Y9" s="65">
        <f t="shared" ref="Y9:Y70" si="3">X9/1.2</f>
        <v>0</v>
      </c>
      <c r="Z9" s="65">
        <f t="shared" si="0"/>
        <v>0</v>
      </c>
      <c r="AC9" s="30">
        <f t="shared" si="1"/>
        <v>-1.0319756001574183</v>
      </c>
      <c r="AD9" s="86">
        <f t="shared" si="2"/>
        <v>-20.978000000000002</v>
      </c>
      <c r="AE9" s="60" t="s">
        <v>636</v>
      </c>
      <c r="AF9" s="60" t="s">
        <v>1</v>
      </c>
      <c r="AG9" s="60" t="s">
        <v>637</v>
      </c>
    </row>
    <row r="10" spans="1:33">
      <c r="B10" s="61" t="s">
        <v>46</v>
      </c>
      <c r="C10" s="68" t="s">
        <v>517</v>
      </c>
      <c r="D10" s="61">
        <v>79</v>
      </c>
      <c r="E10" s="61" t="s">
        <v>39</v>
      </c>
      <c r="F10" s="61"/>
      <c r="G10" s="61" t="s">
        <v>145</v>
      </c>
      <c r="H10" s="68" t="s">
        <v>390</v>
      </c>
      <c r="I10" s="20">
        <v>12</v>
      </c>
      <c r="J10" s="20">
        <v>64</v>
      </c>
      <c r="K10" s="20">
        <v>36</v>
      </c>
      <c r="L10" s="20"/>
      <c r="M10" s="20" t="s">
        <v>664</v>
      </c>
      <c r="N10" s="20">
        <v>40</v>
      </c>
      <c r="O10" s="21"/>
      <c r="P10" s="20"/>
      <c r="Q10" s="21"/>
      <c r="R10" s="20">
        <v>30.8</v>
      </c>
      <c r="T10" s="85">
        <f>R10*T$5</f>
        <v>20.328000000000003</v>
      </c>
      <c r="U10" s="25">
        <v>20.5</v>
      </c>
      <c r="W10" s="24">
        <v>53</v>
      </c>
      <c r="Y10" s="65">
        <f t="shared" si="3"/>
        <v>0</v>
      </c>
      <c r="Z10" s="65">
        <f t="shared" si="0"/>
        <v>0</v>
      </c>
      <c r="AC10" s="30">
        <f t="shared" si="1"/>
        <v>-1.0319756001574183</v>
      </c>
      <c r="AD10" s="86">
        <f t="shared" si="2"/>
        <v>-20.978000000000002</v>
      </c>
      <c r="AE10" s="60" t="s">
        <v>636</v>
      </c>
      <c r="AF10" s="60" t="s">
        <v>1</v>
      </c>
      <c r="AG10" s="60" t="s">
        <v>637</v>
      </c>
    </row>
    <row r="11" spans="1:33">
      <c r="B11" s="61" t="s">
        <v>75</v>
      </c>
      <c r="C11" s="68" t="s">
        <v>518</v>
      </c>
      <c r="D11" s="61">
        <v>83</v>
      </c>
      <c r="E11" s="61" t="s">
        <v>39</v>
      </c>
      <c r="F11" s="61"/>
      <c r="G11" s="61" t="s">
        <v>145</v>
      </c>
      <c r="H11" s="68" t="s">
        <v>390</v>
      </c>
      <c r="I11" s="20">
        <v>4</v>
      </c>
      <c r="J11" s="20">
        <v>4</v>
      </c>
      <c r="K11" s="20"/>
      <c r="L11" s="20"/>
      <c r="M11" s="20">
        <v>9</v>
      </c>
      <c r="N11" s="20">
        <v>12</v>
      </c>
      <c r="O11" s="21"/>
      <c r="P11" s="20"/>
      <c r="Q11" s="21"/>
      <c r="R11" s="20">
        <v>36.71</v>
      </c>
      <c r="T11" s="85">
        <f t="shared" ref="T11:T54" si="4">R11*T$5</f>
        <v>24.2286</v>
      </c>
      <c r="U11" s="25">
        <v>25.59</v>
      </c>
      <c r="W11" s="24">
        <v>63</v>
      </c>
      <c r="Y11" s="65">
        <f t="shared" si="3"/>
        <v>0</v>
      </c>
      <c r="Z11" s="65">
        <f t="shared" si="0"/>
        <v>0</v>
      </c>
      <c r="AC11" s="30">
        <f t="shared" si="1"/>
        <v>-1.0268277985521244</v>
      </c>
      <c r="AD11" s="86">
        <f t="shared" si="2"/>
        <v>-24.878599999999999</v>
      </c>
      <c r="AE11" s="60" t="s">
        <v>636</v>
      </c>
      <c r="AF11" s="60" t="s">
        <v>1</v>
      </c>
      <c r="AG11" s="60" t="s">
        <v>637</v>
      </c>
    </row>
    <row r="12" spans="1:33">
      <c r="B12" s="61" t="s">
        <v>201</v>
      </c>
      <c r="C12" s="68" t="s">
        <v>405</v>
      </c>
      <c r="D12" s="61">
        <v>85</v>
      </c>
      <c r="E12" s="61" t="s">
        <v>39</v>
      </c>
      <c r="F12" s="61"/>
      <c r="G12" s="61" t="s">
        <v>145</v>
      </c>
      <c r="H12" s="68" t="s">
        <v>152</v>
      </c>
      <c r="I12" s="20"/>
      <c r="J12" s="20">
        <v>8</v>
      </c>
      <c r="K12" s="20">
        <v>6</v>
      </c>
      <c r="L12" s="20"/>
      <c r="M12" s="20">
        <v>3</v>
      </c>
      <c r="N12" s="20">
        <v>0</v>
      </c>
      <c r="O12" s="87"/>
      <c r="P12" s="20"/>
      <c r="Q12" s="21"/>
      <c r="R12" s="20">
        <v>37.130000000000003</v>
      </c>
      <c r="T12" s="85">
        <f t="shared" si="4"/>
        <v>24.505800000000004</v>
      </c>
      <c r="W12" s="24">
        <v>68</v>
      </c>
      <c r="Y12" s="65">
        <f t="shared" si="3"/>
        <v>0</v>
      </c>
      <c r="Z12" s="65">
        <f t="shared" si="0"/>
        <v>0</v>
      </c>
      <c r="AC12" s="30">
        <f t="shared" si="1"/>
        <v>-1.0265243330150413</v>
      </c>
      <c r="AD12" s="86">
        <f t="shared" si="2"/>
        <v>-25.155800000000003</v>
      </c>
      <c r="AE12" s="60" t="s">
        <v>636</v>
      </c>
      <c r="AF12" s="60" t="s">
        <v>1</v>
      </c>
      <c r="AG12" s="60" t="s">
        <v>638</v>
      </c>
    </row>
    <row r="13" spans="1:33">
      <c r="B13" s="61" t="s">
        <v>85</v>
      </c>
      <c r="C13" s="60">
        <v>1540439</v>
      </c>
      <c r="D13" s="61">
        <v>88</v>
      </c>
      <c r="E13" s="61" t="s">
        <v>39</v>
      </c>
      <c r="F13" s="61"/>
      <c r="G13" s="61" t="s">
        <v>145</v>
      </c>
      <c r="H13" s="68" t="s">
        <v>390</v>
      </c>
      <c r="I13" s="20">
        <v>8</v>
      </c>
      <c r="J13" s="20">
        <v>36</v>
      </c>
      <c r="K13" s="20">
        <v>26</v>
      </c>
      <c r="L13" s="20"/>
      <c r="M13" s="20">
        <v>20</v>
      </c>
      <c r="N13" s="20">
        <v>32</v>
      </c>
      <c r="O13" s="21"/>
      <c r="P13" s="20"/>
      <c r="Q13" s="21"/>
      <c r="R13" s="20">
        <v>37.97</v>
      </c>
      <c r="T13" s="85">
        <f t="shared" si="4"/>
        <v>25.060200000000002</v>
      </c>
      <c r="U13" s="25">
        <v>25.32</v>
      </c>
      <c r="W13" s="24">
        <v>65</v>
      </c>
      <c r="Y13" s="65">
        <f t="shared" si="3"/>
        <v>0</v>
      </c>
      <c r="Z13" s="65">
        <f t="shared" si="0"/>
        <v>0</v>
      </c>
      <c r="AC13" s="30">
        <f t="shared" si="1"/>
        <v>-1.0259375423979058</v>
      </c>
      <c r="AD13" s="86">
        <f t="shared" si="2"/>
        <v>-25.7102</v>
      </c>
      <c r="AE13" s="60" t="s">
        <v>636</v>
      </c>
      <c r="AF13" s="60" t="s">
        <v>1</v>
      </c>
      <c r="AG13" s="60" t="s">
        <v>637</v>
      </c>
    </row>
    <row r="14" spans="1:33">
      <c r="B14" s="84" t="s">
        <v>29</v>
      </c>
      <c r="D14" s="61"/>
      <c r="E14" s="61"/>
      <c r="F14" s="61"/>
      <c r="G14" s="61"/>
      <c r="H14" s="68"/>
      <c r="I14" s="20"/>
      <c r="J14" s="20"/>
      <c r="K14" s="20"/>
      <c r="L14" s="20"/>
      <c r="M14" s="20"/>
      <c r="N14" s="20"/>
      <c r="O14" s="21"/>
      <c r="P14" s="20"/>
      <c r="Q14" s="21"/>
      <c r="R14" s="26"/>
      <c r="S14" s="26"/>
      <c r="T14" s="85"/>
      <c r="AC14" s="30"/>
      <c r="AD14" s="86"/>
    </row>
    <row r="15" spans="1:33">
      <c r="B15" s="68" t="s">
        <v>178</v>
      </c>
      <c r="C15" s="60">
        <v>1540381</v>
      </c>
      <c r="D15" s="61">
        <v>71</v>
      </c>
      <c r="E15" s="61" t="s">
        <v>39</v>
      </c>
      <c r="F15" s="61"/>
      <c r="G15" s="61" t="s">
        <v>145</v>
      </c>
      <c r="H15" s="68" t="s">
        <v>390</v>
      </c>
      <c r="I15" s="20">
        <v>4</v>
      </c>
      <c r="J15" s="20"/>
      <c r="K15" s="20"/>
      <c r="L15" s="20"/>
      <c r="M15" s="20">
        <v>4</v>
      </c>
      <c r="N15" s="20">
        <v>4</v>
      </c>
      <c r="O15" s="21"/>
      <c r="P15" s="20"/>
      <c r="Q15" s="21"/>
      <c r="R15" s="20">
        <v>29.53</v>
      </c>
      <c r="T15" s="85">
        <f t="shared" si="4"/>
        <v>19.489800000000002</v>
      </c>
      <c r="U15" s="25">
        <v>20.170000000000002</v>
      </c>
      <c r="W15" s="24">
        <v>53</v>
      </c>
      <c r="Y15" s="65">
        <f t="shared" si="3"/>
        <v>0</v>
      </c>
      <c r="Z15" s="65">
        <f t="shared" ref="Z15:Z29" si="5">X15*Z$4</f>
        <v>0</v>
      </c>
      <c r="AC15" s="30">
        <f t="shared" ref="AC15:AC22" si="6">(Y15*Z$4-0.65-T15)/T15</f>
        <v>-1.0333507783558578</v>
      </c>
      <c r="AD15" s="86">
        <f t="shared" ref="AD15:AD22" si="7">Y15*Z$4-0.65-T15</f>
        <v>-20.139800000000001</v>
      </c>
      <c r="AE15" s="60" t="s">
        <v>636</v>
      </c>
      <c r="AF15" s="60" t="s">
        <v>1</v>
      </c>
      <c r="AG15" s="60" t="s">
        <v>637</v>
      </c>
    </row>
    <row r="16" spans="1:33">
      <c r="B16" s="61" t="s">
        <v>129</v>
      </c>
      <c r="C16" s="68" t="s">
        <v>519</v>
      </c>
      <c r="D16" s="61">
        <v>75</v>
      </c>
      <c r="E16" s="61" t="s">
        <v>39</v>
      </c>
      <c r="F16" s="61"/>
      <c r="G16" s="61" t="s">
        <v>145</v>
      </c>
      <c r="H16" s="68" t="s">
        <v>390</v>
      </c>
      <c r="I16" s="20">
        <v>8</v>
      </c>
      <c r="J16" s="20">
        <v>10</v>
      </c>
      <c r="K16" s="20">
        <v>4</v>
      </c>
      <c r="L16" s="20"/>
      <c r="M16" s="20">
        <v>9</v>
      </c>
      <c r="N16" s="20">
        <v>12</v>
      </c>
      <c r="O16" s="21"/>
      <c r="P16" s="20"/>
      <c r="Q16" s="21"/>
      <c r="R16" s="20">
        <v>29.53</v>
      </c>
      <c r="T16" s="85">
        <f t="shared" si="4"/>
        <v>19.489800000000002</v>
      </c>
      <c r="U16" s="25">
        <v>20.03</v>
      </c>
      <c r="W16" s="24">
        <v>53</v>
      </c>
      <c r="Y16" s="65">
        <f t="shared" si="3"/>
        <v>0</v>
      </c>
      <c r="Z16" s="65">
        <f t="shared" si="5"/>
        <v>0</v>
      </c>
      <c r="AC16" s="30">
        <f t="shared" si="6"/>
        <v>-1.0333507783558578</v>
      </c>
      <c r="AD16" s="86">
        <f t="shared" si="7"/>
        <v>-20.139800000000001</v>
      </c>
      <c r="AE16" s="60" t="s">
        <v>636</v>
      </c>
      <c r="AF16" s="60" t="s">
        <v>1</v>
      </c>
      <c r="AG16" s="60" t="s">
        <v>637</v>
      </c>
    </row>
    <row r="17" spans="2:33">
      <c r="B17" s="61" t="s">
        <v>48</v>
      </c>
      <c r="C17" s="68" t="s">
        <v>520</v>
      </c>
      <c r="D17" s="61">
        <v>79</v>
      </c>
      <c r="E17" s="61" t="s">
        <v>39</v>
      </c>
      <c r="F17" s="61"/>
      <c r="G17" s="61" t="s">
        <v>145</v>
      </c>
      <c r="H17" s="68" t="s">
        <v>390</v>
      </c>
      <c r="I17" s="20">
        <v>3</v>
      </c>
      <c r="J17" s="20">
        <v>37</v>
      </c>
      <c r="K17" s="20">
        <v>20</v>
      </c>
      <c r="L17" s="20"/>
      <c r="M17" s="20">
        <v>13</v>
      </c>
      <c r="N17" s="20">
        <v>12</v>
      </c>
      <c r="O17" s="21"/>
      <c r="P17" s="20"/>
      <c r="Q17" s="21"/>
      <c r="R17" s="20">
        <v>31.64</v>
      </c>
      <c r="T17" s="85">
        <f t="shared" si="4"/>
        <v>20.882400000000001</v>
      </c>
      <c r="U17" s="25">
        <v>21.05</v>
      </c>
      <c r="W17" s="24">
        <v>55</v>
      </c>
      <c r="Y17" s="65">
        <f t="shared" si="3"/>
        <v>0</v>
      </c>
      <c r="Z17" s="65">
        <f t="shared" si="5"/>
        <v>0</v>
      </c>
      <c r="AC17" s="30">
        <f t="shared" si="6"/>
        <v>-1.0311266904187257</v>
      </c>
      <c r="AD17" s="86">
        <f t="shared" si="7"/>
        <v>-21.532399999999999</v>
      </c>
      <c r="AE17" s="60" t="s">
        <v>636</v>
      </c>
      <c r="AF17" s="60" t="s">
        <v>1</v>
      </c>
      <c r="AG17" s="60" t="s">
        <v>639</v>
      </c>
    </row>
    <row r="18" spans="2:33">
      <c r="B18" s="61"/>
      <c r="C18" s="68" t="s">
        <v>397</v>
      </c>
      <c r="D18" s="61">
        <v>83</v>
      </c>
      <c r="E18" s="61" t="s">
        <v>39</v>
      </c>
      <c r="F18" s="61" t="s">
        <v>5</v>
      </c>
      <c r="G18" s="61" t="s">
        <v>145</v>
      </c>
      <c r="H18" s="68" t="s">
        <v>390</v>
      </c>
      <c r="I18" s="20"/>
      <c r="J18" s="20"/>
      <c r="K18" s="20"/>
      <c r="L18" s="20"/>
      <c r="M18" s="20"/>
      <c r="N18" s="20">
        <v>0</v>
      </c>
      <c r="O18" s="21"/>
      <c r="P18" s="20"/>
      <c r="Q18" s="21"/>
      <c r="R18" s="20">
        <v>36.29</v>
      </c>
      <c r="T18" s="85">
        <f t="shared" si="4"/>
        <v>23.9514</v>
      </c>
      <c r="W18" s="24">
        <v>65</v>
      </c>
      <c r="Y18" s="65">
        <f t="shared" si="3"/>
        <v>0</v>
      </c>
      <c r="Z18" s="65">
        <f t="shared" si="5"/>
        <v>0</v>
      </c>
      <c r="AC18" s="30">
        <f t="shared" si="6"/>
        <v>-1.0271382883672771</v>
      </c>
      <c r="AD18" s="86">
        <f t="shared" si="7"/>
        <v>-24.601399999999998</v>
      </c>
      <c r="AE18" s="60" t="s">
        <v>636</v>
      </c>
      <c r="AF18" s="60" t="s">
        <v>1</v>
      </c>
      <c r="AG18" s="60" t="s">
        <v>637</v>
      </c>
    </row>
    <row r="19" spans="2:33">
      <c r="B19" s="61" t="s">
        <v>49</v>
      </c>
      <c r="C19" s="68" t="s">
        <v>521</v>
      </c>
      <c r="D19" s="61">
        <v>82</v>
      </c>
      <c r="E19" s="61" t="s">
        <v>39</v>
      </c>
      <c r="F19" s="61"/>
      <c r="G19" s="61" t="s">
        <v>145</v>
      </c>
      <c r="H19" s="68" t="s">
        <v>390</v>
      </c>
      <c r="I19" s="20">
        <v>8</v>
      </c>
      <c r="J19" s="20">
        <v>49</v>
      </c>
      <c r="K19" s="20">
        <v>33</v>
      </c>
      <c r="L19" s="20"/>
      <c r="M19" s="20" t="s">
        <v>870</v>
      </c>
      <c r="N19" s="20">
        <v>75</v>
      </c>
      <c r="O19" s="21"/>
      <c r="P19" s="20"/>
      <c r="Q19" s="21"/>
      <c r="R19" s="20">
        <v>33.75</v>
      </c>
      <c r="T19" s="85">
        <f t="shared" si="4"/>
        <v>22.275000000000002</v>
      </c>
      <c r="U19" s="25">
        <v>22.68</v>
      </c>
      <c r="W19" s="24">
        <v>55</v>
      </c>
      <c r="Y19" s="65">
        <f t="shared" si="3"/>
        <v>0</v>
      </c>
      <c r="Z19" s="65">
        <f t="shared" si="5"/>
        <v>0</v>
      </c>
      <c r="AC19" s="30">
        <f t="shared" si="6"/>
        <v>-1.0291806958473624</v>
      </c>
      <c r="AD19" s="86">
        <f t="shared" si="7"/>
        <v>-22.925000000000001</v>
      </c>
      <c r="AE19" s="60" t="s">
        <v>636</v>
      </c>
      <c r="AF19" s="60" t="s">
        <v>1</v>
      </c>
      <c r="AG19" s="60" t="s">
        <v>637</v>
      </c>
    </row>
    <row r="20" spans="2:33">
      <c r="B20" s="61" t="s">
        <v>186</v>
      </c>
      <c r="C20" s="68" t="s">
        <v>522</v>
      </c>
      <c r="D20" s="61">
        <v>86</v>
      </c>
      <c r="E20" s="61" t="s">
        <v>39</v>
      </c>
      <c r="F20" s="61"/>
      <c r="G20" s="61" t="s">
        <v>145</v>
      </c>
      <c r="H20" s="68" t="s">
        <v>390</v>
      </c>
      <c r="I20" s="20">
        <v>2</v>
      </c>
      <c r="J20" s="20">
        <v>6</v>
      </c>
      <c r="K20" s="20">
        <v>2</v>
      </c>
      <c r="L20" s="20"/>
      <c r="M20" s="20"/>
      <c r="N20" s="20">
        <v>0</v>
      </c>
      <c r="O20" s="21"/>
      <c r="P20" s="20"/>
      <c r="Q20" s="21"/>
      <c r="R20" s="20">
        <v>42.61</v>
      </c>
      <c r="T20" s="85">
        <f t="shared" si="4"/>
        <v>28.122600000000002</v>
      </c>
      <c r="U20" s="25">
        <v>28.35</v>
      </c>
      <c r="W20" s="24">
        <v>75</v>
      </c>
      <c r="Y20" s="65">
        <f t="shared" si="3"/>
        <v>0</v>
      </c>
      <c r="Z20" s="65">
        <f t="shared" si="5"/>
        <v>0</v>
      </c>
      <c r="AC20" s="30">
        <f t="shared" si="6"/>
        <v>-1.0231130834275635</v>
      </c>
      <c r="AD20" s="86">
        <f t="shared" si="7"/>
        <v>-28.772600000000001</v>
      </c>
      <c r="AE20" s="60" t="s">
        <v>636</v>
      </c>
      <c r="AF20" s="60" t="s">
        <v>1</v>
      </c>
      <c r="AG20" s="60" t="s">
        <v>637</v>
      </c>
    </row>
    <row r="21" spans="2:33">
      <c r="B21" s="61" t="s">
        <v>76</v>
      </c>
      <c r="C21" s="68" t="s">
        <v>398</v>
      </c>
      <c r="D21" s="61">
        <v>81</v>
      </c>
      <c r="E21" s="61" t="s">
        <v>39</v>
      </c>
      <c r="F21" s="61"/>
      <c r="G21" s="61" t="s">
        <v>145</v>
      </c>
      <c r="H21" s="68" t="s">
        <v>390</v>
      </c>
      <c r="I21" s="20">
        <v>4</v>
      </c>
      <c r="J21" s="20">
        <v>34</v>
      </c>
      <c r="K21" s="20">
        <v>24</v>
      </c>
      <c r="L21" s="20"/>
      <c r="M21" s="20" t="s">
        <v>665</v>
      </c>
      <c r="N21" s="20">
        <v>32</v>
      </c>
      <c r="O21" s="21"/>
      <c r="P21" s="20"/>
      <c r="Q21" s="21"/>
      <c r="R21" s="20">
        <v>35.020000000000003</v>
      </c>
      <c r="T21" s="85">
        <f t="shared" si="4"/>
        <v>23.113200000000003</v>
      </c>
      <c r="U21" s="25">
        <v>26.01</v>
      </c>
      <c r="W21" s="24">
        <v>63</v>
      </c>
      <c r="Y21" s="65">
        <f t="shared" si="3"/>
        <v>0</v>
      </c>
      <c r="Z21" s="65">
        <f t="shared" si="5"/>
        <v>0</v>
      </c>
      <c r="AC21" s="30">
        <f t="shared" si="6"/>
        <v>-1.0281224581624353</v>
      </c>
      <c r="AD21" s="86">
        <f t="shared" si="7"/>
        <v>-23.763200000000001</v>
      </c>
      <c r="AE21" s="60" t="s">
        <v>636</v>
      </c>
      <c r="AF21" s="60" t="s">
        <v>1</v>
      </c>
      <c r="AG21" s="60" t="s">
        <v>637</v>
      </c>
    </row>
    <row r="22" spans="2:33">
      <c r="B22" s="61"/>
      <c r="C22" s="68" t="s">
        <v>399</v>
      </c>
      <c r="D22" s="61">
        <v>85</v>
      </c>
      <c r="E22" s="61" t="s">
        <v>39</v>
      </c>
      <c r="F22" s="61" t="s">
        <v>5</v>
      </c>
      <c r="G22" s="61" t="s">
        <v>145</v>
      </c>
      <c r="H22" s="68" t="s">
        <v>390</v>
      </c>
      <c r="I22" s="20"/>
      <c r="J22" s="20"/>
      <c r="K22" s="20"/>
      <c r="L22" s="20"/>
      <c r="M22" s="20"/>
      <c r="N22" s="20">
        <v>0</v>
      </c>
      <c r="O22" s="21"/>
      <c r="P22" s="20"/>
      <c r="Q22" s="21"/>
      <c r="R22" s="20">
        <v>38.39</v>
      </c>
      <c r="T22" s="85">
        <f t="shared" si="4"/>
        <v>25.337400000000002</v>
      </c>
      <c r="W22" s="24">
        <v>70</v>
      </c>
      <c r="Y22" s="65">
        <f t="shared" si="3"/>
        <v>0</v>
      </c>
      <c r="Z22" s="65">
        <f t="shared" si="5"/>
        <v>0</v>
      </c>
      <c r="AC22" s="30">
        <f t="shared" si="6"/>
        <v>-1.0256537766305935</v>
      </c>
      <c r="AD22" s="86">
        <f t="shared" si="7"/>
        <v>-25.987400000000001</v>
      </c>
      <c r="AE22" s="60" t="s">
        <v>636</v>
      </c>
      <c r="AF22" s="60" t="s">
        <v>1</v>
      </c>
      <c r="AG22" s="60" t="s">
        <v>639</v>
      </c>
    </row>
    <row r="23" spans="2:33">
      <c r="B23" s="61" t="s">
        <v>50</v>
      </c>
      <c r="C23" s="68" t="s">
        <v>850</v>
      </c>
      <c r="D23" s="61">
        <v>84</v>
      </c>
      <c r="E23" s="61" t="s">
        <v>39</v>
      </c>
      <c r="F23" s="61"/>
      <c r="G23" s="88" t="s">
        <v>758</v>
      </c>
      <c r="H23" s="89" t="s">
        <v>757</v>
      </c>
      <c r="I23" s="20">
        <v>20</v>
      </c>
      <c r="J23" s="20">
        <v>20</v>
      </c>
      <c r="K23" s="20">
        <v>10</v>
      </c>
      <c r="L23" s="20"/>
      <c r="M23" s="20"/>
      <c r="N23" s="20"/>
      <c r="O23" s="21"/>
      <c r="P23" s="20"/>
      <c r="Q23" s="21"/>
      <c r="T23" s="85">
        <v>21.65</v>
      </c>
      <c r="U23" s="25">
        <v>21.65</v>
      </c>
      <c r="W23" s="24">
        <v>55</v>
      </c>
      <c r="X23" s="166">
        <v>50</v>
      </c>
      <c r="Y23" s="65">
        <f>X23/1.2</f>
        <v>41.666666666666671</v>
      </c>
      <c r="Z23" s="65">
        <f>X23*Z$6</f>
        <v>28.999999999999996</v>
      </c>
      <c r="AC23" s="30">
        <f>(Y23*Z$6-0.75-T23)/T23</f>
        <v>8.1601231716705289E-2</v>
      </c>
      <c r="AD23" s="86">
        <f>Y23*Z$6-0.75-T23</f>
        <v>1.7666666666666693</v>
      </c>
      <c r="AE23" s="60" t="s">
        <v>636</v>
      </c>
      <c r="AF23" s="60" t="s">
        <v>636</v>
      </c>
      <c r="AG23" s="60" t="s">
        <v>644</v>
      </c>
    </row>
    <row r="24" spans="2:33">
      <c r="B24" s="61"/>
      <c r="C24" s="68"/>
      <c r="D24" s="61"/>
      <c r="E24" s="61"/>
      <c r="F24" s="61"/>
      <c r="G24" s="88" t="s">
        <v>758</v>
      </c>
      <c r="H24" s="89" t="s">
        <v>921</v>
      </c>
      <c r="I24" s="20"/>
      <c r="J24" s="20"/>
      <c r="K24" s="20"/>
      <c r="L24" s="20"/>
      <c r="M24" s="20"/>
      <c r="N24" s="20"/>
      <c r="O24" s="21"/>
      <c r="P24" s="21">
        <v>50</v>
      </c>
      <c r="Q24" s="21"/>
      <c r="T24" s="148">
        <v>20.8</v>
      </c>
      <c r="X24" s="166">
        <v>55</v>
      </c>
      <c r="Y24" s="65">
        <f>X24/1.2</f>
        <v>45.833333333333336</v>
      </c>
      <c r="Z24" s="65">
        <f>X24*Z$6</f>
        <v>31.9</v>
      </c>
      <c r="AC24" s="30">
        <f>(Y24*Z$6-0.75-T24)/T24</f>
        <v>0.24198717948717938</v>
      </c>
      <c r="AD24" s="86">
        <f>Y24*Z$6-0.75-T24</f>
        <v>5.0333333333333314</v>
      </c>
    </row>
    <row r="25" spans="2:33">
      <c r="C25" s="68" t="s">
        <v>523</v>
      </c>
      <c r="D25" s="61">
        <v>84</v>
      </c>
      <c r="E25" s="61" t="s">
        <v>39</v>
      </c>
      <c r="F25" s="61"/>
      <c r="G25" s="61" t="s">
        <v>145</v>
      </c>
      <c r="H25" s="68" t="s">
        <v>390</v>
      </c>
      <c r="I25" s="20">
        <v>13</v>
      </c>
      <c r="J25" s="20">
        <v>142</v>
      </c>
      <c r="K25" s="20">
        <v>120</v>
      </c>
      <c r="L25" s="20"/>
      <c r="M25" s="20" t="s">
        <v>871</v>
      </c>
      <c r="N25" s="20">
        <v>150</v>
      </c>
      <c r="O25" s="21"/>
      <c r="P25" s="20"/>
      <c r="Q25" s="21"/>
      <c r="R25" s="20">
        <v>42.61</v>
      </c>
      <c r="T25" s="85">
        <f t="shared" si="4"/>
        <v>28.122600000000002</v>
      </c>
      <c r="U25" s="25">
        <v>28.35</v>
      </c>
      <c r="W25" s="24">
        <v>70</v>
      </c>
      <c r="Y25" s="65">
        <f t="shared" si="3"/>
        <v>0</v>
      </c>
      <c r="Z25" s="65">
        <f>X25*Z$4</f>
        <v>0</v>
      </c>
      <c r="AC25" s="30">
        <f>(Y25*Z$4-0.65-T25)/T25</f>
        <v>-1.0231130834275635</v>
      </c>
      <c r="AD25" s="86">
        <f>Y25*Z$4-0.65-T25</f>
        <v>-28.772600000000001</v>
      </c>
      <c r="AE25" s="60" t="s">
        <v>636</v>
      </c>
      <c r="AF25" s="60" t="s">
        <v>1</v>
      </c>
      <c r="AG25" s="60" t="s">
        <v>637</v>
      </c>
    </row>
    <row r="26" spans="2:33">
      <c r="B26" s="61"/>
      <c r="C26" s="68" t="s">
        <v>511</v>
      </c>
      <c r="D26" s="61">
        <v>84</v>
      </c>
      <c r="E26" s="61" t="s">
        <v>39</v>
      </c>
      <c r="F26" s="61"/>
      <c r="G26" s="61" t="s">
        <v>490</v>
      </c>
      <c r="H26" s="68" t="s">
        <v>622</v>
      </c>
      <c r="I26" s="20">
        <v>2</v>
      </c>
      <c r="J26" s="20">
        <v>18</v>
      </c>
      <c r="K26" s="20">
        <v>8</v>
      </c>
      <c r="L26" s="20"/>
      <c r="M26" s="20">
        <v>2</v>
      </c>
      <c r="N26" s="20">
        <v>12</v>
      </c>
      <c r="O26" s="21"/>
      <c r="P26" s="20"/>
      <c r="Q26" s="21"/>
      <c r="R26" s="20">
        <v>43.14</v>
      </c>
      <c r="T26" s="85">
        <f t="shared" si="4"/>
        <v>28.4724</v>
      </c>
      <c r="U26" s="25">
        <v>28.71</v>
      </c>
      <c r="W26" s="24">
        <v>78</v>
      </c>
      <c r="X26" s="24"/>
      <c r="Y26" s="65">
        <f>X26/1.2</f>
        <v>0</v>
      </c>
      <c r="Z26" s="65">
        <f>X26*Z$6</f>
        <v>0</v>
      </c>
      <c r="AC26" s="30">
        <f>(Y26*Z$4-0.65-T26)/T26</f>
        <v>-1.022829125749849</v>
      </c>
      <c r="AD26" s="86">
        <f>Y26*Z$4-0.65-T26</f>
        <v>-29.122399999999999</v>
      </c>
      <c r="AE26" s="60" t="s">
        <v>636</v>
      </c>
      <c r="AF26" s="60" t="s">
        <v>1</v>
      </c>
      <c r="AG26" s="60" t="s">
        <v>637</v>
      </c>
    </row>
    <row r="27" spans="2:33">
      <c r="B27" s="61"/>
      <c r="C27" s="68" t="s">
        <v>400</v>
      </c>
      <c r="D27" s="61">
        <v>88</v>
      </c>
      <c r="E27" s="61" t="s">
        <v>39</v>
      </c>
      <c r="F27" s="61" t="s">
        <v>5</v>
      </c>
      <c r="G27" s="61" t="s">
        <v>145</v>
      </c>
      <c r="H27" s="68" t="s">
        <v>390</v>
      </c>
      <c r="I27" s="20"/>
      <c r="J27" s="20">
        <v>18</v>
      </c>
      <c r="K27" s="20">
        <v>10</v>
      </c>
      <c r="L27" s="20"/>
      <c r="M27" s="20">
        <v>4</v>
      </c>
      <c r="N27" s="20">
        <v>4</v>
      </c>
      <c r="O27" s="21"/>
      <c r="P27" s="20"/>
      <c r="Q27" s="21"/>
      <c r="R27" s="20">
        <v>46.83</v>
      </c>
      <c r="T27" s="85">
        <f t="shared" si="4"/>
        <v>30.907800000000002</v>
      </c>
      <c r="W27" s="24">
        <v>80</v>
      </c>
      <c r="Y27" s="65">
        <f t="shared" si="3"/>
        <v>0</v>
      </c>
      <c r="Z27" s="65">
        <f t="shared" si="5"/>
        <v>0</v>
      </c>
      <c r="AC27" s="30">
        <f>(Y27*Z$4-0.65-T27)/T27</f>
        <v>-1.0210302900885859</v>
      </c>
      <c r="AD27" s="86">
        <f>Y27*Z$4-0.65-T27</f>
        <v>-31.5578</v>
      </c>
      <c r="AE27" s="60" t="s">
        <v>636</v>
      </c>
      <c r="AF27" s="60" t="s">
        <v>1</v>
      </c>
      <c r="AG27" s="60" t="s">
        <v>639</v>
      </c>
    </row>
    <row r="28" spans="2:33">
      <c r="B28" s="61" t="s">
        <v>51</v>
      </c>
      <c r="C28" s="68" t="s">
        <v>524</v>
      </c>
      <c r="D28" s="61">
        <v>88</v>
      </c>
      <c r="E28" s="61" t="s">
        <v>39</v>
      </c>
      <c r="F28" s="61"/>
      <c r="G28" s="61" t="s">
        <v>145</v>
      </c>
      <c r="H28" s="68" t="s">
        <v>390</v>
      </c>
      <c r="I28" s="20">
        <v>8</v>
      </c>
      <c r="J28" s="20">
        <v>32</v>
      </c>
      <c r="K28" s="20">
        <v>18</v>
      </c>
      <c r="L28" s="20"/>
      <c r="M28" s="20">
        <v>42</v>
      </c>
      <c r="N28" s="20">
        <v>50</v>
      </c>
      <c r="O28" s="21"/>
      <c r="P28" s="20"/>
      <c r="Q28" s="21"/>
      <c r="R28" s="20">
        <v>43.03</v>
      </c>
      <c r="T28" s="85">
        <f t="shared" si="4"/>
        <v>28.399800000000003</v>
      </c>
      <c r="U28" s="25">
        <v>28.66</v>
      </c>
      <c r="W28" s="24">
        <v>70</v>
      </c>
      <c r="Y28" s="65">
        <f t="shared" si="3"/>
        <v>0</v>
      </c>
      <c r="Z28" s="65">
        <f t="shared" si="5"/>
        <v>0</v>
      </c>
      <c r="AC28" s="30">
        <f>(Y28*Z$4-0.65-T28)/T28</f>
        <v>-1.0228874851231347</v>
      </c>
      <c r="AD28" s="86">
        <f>Y28*Z$4-0.65-T28</f>
        <v>-29.049800000000001</v>
      </c>
      <c r="AE28" s="60" t="s">
        <v>636</v>
      </c>
      <c r="AF28" s="60" t="s">
        <v>1</v>
      </c>
      <c r="AG28" s="60" t="s">
        <v>637</v>
      </c>
    </row>
    <row r="29" spans="2:33">
      <c r="B29" s="61" t="s">
        <v>137</v>
      </c>
      <c r="C29" s="68" t="s">
        <v>525</v>
      </c>
      <c r="D29" s="61">
        <v>91</v>
      </c>
      <c r="E29" s="61" t="s">
        <v>39</v>
      </c>
      <c r="F29" s="61"/>
      <c r="G29" s="61" t="s">
        <v>145</v>
      </c>
      <c r="H29" s="68" t="s">
        <v>390</v>
      </c>
      <c r="I29" s="20"/>
      <c r="J29" s="20">
        <v>8</v>
      </c>
      <c r="K29" s="20">
        <v>8</v>
      </c>
      <c r="L29" s="20"/>
      <c r="M29" s="20">
        <v>4</v>
      </c>
      <c r="N29" s="20">
        <v>4</v>
      </c>
      <c r="O29" s="21"/>
      <c r="P29" s="20"/>
      <c r="Q29" s="21"/>
      <c r="R29" s="20">
        <v>55.69</v>
      </c>
      <c r="T29" s="85">
        <f t="shared" si="4"/>
        <v>36.755400000000002</v>
      </c>
      <c r="W29" s="24">
        <v>93</v>
      </c>
      <c r="Y29" s="65">
        <f t="shared" si="3"/>
        <v>0</v>
      </c>
      <c r="Z29" s="65">
        <f t="shared" si="5"/>
        <v>0</v>
      </c>
      <c r="AC29" s="30">
        <f>(Y29*Z$4-0.65-T29)/T29</f>
        <v>-1.0176844762946398</v>
      </c>
      <c r="AD29" s="86">
        <f>Y29*Z$4-0.65-T29</f>
        <v>-37.4054</v>
      </c>
      <c r="AE29" s="60" t="s">
        <v>636</v>
      </c>
      <c r="AF29" s="60" t="s">
        <v>1</v>
      </c>
      <c r="AG29" s="60" t="s">
        <v>639</v>
      </c>
    </row>
    <row r="30" spans="2:33">
      <c r="B30" s="84" t="s">
        <v>28</v>
      </c>
      <c r="D30" s="61"/>
      <c r="E30" s="61"/>
      <c r="F30" s="61"/>
      <c r="G30" s="61"/>
      <c r="H30" s="68"/>
      <c r="I30" s="20"/>
      <c r="J30" s="20"/>
      <c r="K30" s="20"/>
      <c r="L30" s="20"/>
      <c r="M30" s="20"/>
      <c r="N30" s="20"/>
      <c r="O30" s="21"/>
      <c r="P30" s="20"/>
      <c r="Q30" s="21"/>
      <c r="R30" s="26"/>
      <c r="S30" s="26"/>
      <c r="T30" s="85"/>
      <c r="AC30" s="30"/>
      <c r="AD30" s="86"/>
    </row>
    <row r="31" spans="2:33">
      <c r="B31" s="68" t="s">
        <v>187</v>
      </c>
      <c r="C31" s="60">
        <v>1540383</v>
      </c>
      <c r="D31" s="61">
        <v>73</v>
      </c>
      <c r="E31" s="61" t="s">
        <v>39</v>
      </c>
      <c r="F31" s="61"/>
      <c r="G31" s="61" t="s">
        <v>145</v>
      </c>
      <c r="H31" s="68" t="s">
        <v>390</v>
      </c>
      <c r="I31" s="20">
        <v>4</v>
      </c>
      <c r="J31" s="20">
        <v>2</v>
      </c>
      <c r="K31" s="20"/>
      <c r="L31" s="20"/>
      <c r="M31" s="20">
        <v>6</v>
      </c>
      <c r="N31" s="20">
        <v>4</v>
      </c>
      <c r="O31" s="21"/>
      <c r="P31" s="20"/>
      <c r="Q31" s="21"/>
      <c r="R31" s="20">
        <v>32.909999999999997</v>
      </c>
      <c r="T31" s="85">
        <f t="shared" si="4"/>
        <v>21.720599999999997</v>
      </c>
      <c r="U31" s="25">
        <v>21.9</v>
      </c>
      <c r="W31" s="24">
        <v>60</v>
      </c>
      <c r="Y31" s="65">
        <f t="shared" si="3"/>
        <v>0</v>
      </c>
      <c r="Z31" s="65">
        <f t="shared" ref="Z31:Z56" si="8">X31*Z$4</f>
        <v>0</v>
      </c>
      <c r="AC31" s="30">
        <f t="shared" ref="AC31:AC36" si="9">(Y31*Z$4-0.65-T31)/T31</f>
        <v>-1.0299255085034482</v>
      </c>
      <c r="AD31" s="86">
        <f t="shared" ref="AD31:AD36" si="10">Y31*Z$4-0.65-T31</f>
        <v>-22.370599999999996</v>
      </c>
      <c r="AE31" s="60" t="s">
        <v>636</v>
      </c>
      <c r="AF31" s="60" t="s">
        <v>1</v>
      </c>
      <c r="AG31" s="60" t="s">
        <v>637</v>
      </c>
    </row>
    <row r="32" spans="2:33">
      <c r="B32" s="68" t="s">
        <v>179</v>
      </c>
      <c r="C32" s="60">
        <v>1552092</v>
      </c>
      <c r="D32" s="61">
        <v>77</v>
      </c>
      <c r="E32" s="61" t="s">
        <v>39</v>
      </c>
      <c r="F32" s="61"/>
      <c r="G32" s="61" t="s">
        <v>128</v>
      </c>
      <c r="H32" s="68" t="s">
        <v>736</v>
      </c>
      <c r="I32" s="20"/>
      <c r="J32" s="20">
        <v>4</v>
      </c>
      <c r="K32" s="20">
        <v>4</v>
      </c>
      <c r="L32" s="20"/>
      <c r="M32" s="20"/>
      <c r="N32" s="20">
        <v>0</v>
      </c>
      <c r="O32" s="21"/>
      <c r="P32" s="20"/>
      <c r="Q32" s="21"/>
      <c r="R32" s="20">
        <v>36.28</v>
      </c>
      <c r="T32" s="85">
        <f t="shared" si="4"/>
        <v>23.944800000000001</v>
      </c>
      <c r="W32" s="24">
        <v>65</v>
      </c>
      <c r="Y32" s="65">
        <f t="shared" si="3"/>
        <v>0</v>
      </c>
      <c r="Z32" s="65">
        <f t="shared" si="8"/>
        <v>0</v>
      </c>
      <c r="AC32" s="30">
        <f t="shared" si="9"/>
        <v>-1.0271457686011158</v>
      </c>
      <c r="AD32" s="86">
        <f t="shared" si="10"/>
        <v>-24.594799999999999</v>
      </c>
      <c r="AE32" s="60" t="s">
        <v>636</v>
      </c>
      <c r="AF32" s="60" t="s">
        <v>1</v>
      </c>
      <c r="AG32" s="60" t="s">
        <v>637</v>
      </c>
    </row>
    <row r="33" spans="2:33">
      <c r="B33" s="68" t="s">
        <v>138</v>
      </c>
      <c r="C33" s="60">
        <v>1540428</v>
      </c>
      <c r="D33" s="61">
        <v>80</v>
      </c>
      <c r="E33" s="61" t="s">
        <v>39</v>
      </c>
      <c r="F33" s="61"/>
      <c r="G33" s="61" t="s">
        <v>145</v>
      </c>
      <c r="H33" s="68" t="s">
        <v>390</v>
      </c>
      <c r="I33" s="20" t="s">
        <v>872</v>
      </c>
      <c r="J33" s="20">
        <v>4</v>
      </c>
      <c r="K33" s="20">
        <v>4</v>
      </c>
      <c r="L33" s="20"/>
      <c r="M33" s="20">
        <v>8</v>
      </c>
      <c r="N33" s="20">
        <v>8</v>
      </c>
      <c r="O33" s="21"/>
      <c r="P33" s="20"/>
      <c r="Q33" s="21"/>
      <c r="R33" s="20">
        <v>39.659999999999997</v>
      </c>
      <c r="T33" s="85">
        <f t="shared" si="4"/>
        <v>26.175599999999999</v>
      </c>
      <c r="U33" s="25">
        <v>26.39</v>
      </c>
      <c r="W33" s="24">
        <v>68</v>
      </c>
      <c r="Y33" s="65">
        <f t="shared" si="3"/>
        <v>0</v>
      </c>
      <c r="Z33" s="65">
        <f t="shared" si="8"/>
        <v>0</v>
      </c>
      <c r="AC33" s="30">
        <f t="shared" si="9"/>
        <v>-1.0248322865569461</v>
      </c>
      <c r="AD33" s="86">
        <f t="shared" si="10"/>
        <v>-26.825599999999998</v>
      </c>
      <c r="AE33" s="60" t="s">
        <v>636</v>
      </c>
      <c r="AF33" s="60" t="s">
        <v>1</v>
      </c>
      <c r="AG33" s="60" t="s">
        <v>637</v>
      </c>
    </row>
    <row r="34" spans="2:33">
      <c r="B34" s="68" t="s">
        <v>188</v>
      </c>
      <c r="C34" s="60">
        <v>1540441</v>
      </c>
      <c r="D34" s="61">
        <v>75</v>
      </c>
      <c r="E34" s="61" t="s">
        <v>39</v>
      </c>
      <c r="F34" s="61"/>
      <c r="G34" s="61" t="s">
        <v>145</v>
      </c>
      <c r="H34" s="68" t="s">
        <v>390</v>
      </c>
      <c r="I34" s="20">
        <v>12</v>
      </c>
      <c r="J34" s="20">
        <v>8</v>
      </c>
      <c r="K34" s="20">
        <v>8</v>
      </c>
      <c r="L34" s="20"/>
      <c r="M34" s="20">
        <v>16</v>
      </c>
      <c r="N34" s="20">
        <v>20</v>
      </c>
      <c r="O34" s="21"/>
      <c r="P34" s="20"/>
      <c r="Q34" s="21"/>
      <c r="R34" s="20">
        <v>36.28</v>
      </c>
      <c r="T34" s="85">
        <f t="shared" si="4"/>
        <v>23.944800000000001</v>
      </c>
      <c r="U34" s="25">
        <v>24.46</v>
      </c>
      <c r="W34" s="24">
        <v>63</v>
      </c>
      <c r="Y34" s="65">
        <f t="shared" si="3"/>
        <v>0</v>
      </c>
      <c r="Z34" s="65">
        <f t="shared" si="8"/>
        <v>0</v>
      </c>
      <c r="AC34" s="30">
        <f t="shared" si="9"/>
        <v>-1.0271457686011158</v>
      </c>
      <c r="AD34" s="86">
        <f t="shared" si="10"/>
        <v>-24.594799999999999</v>
      </c>
      <c r="AE34" s="60" t="s">
        <v>636</v>
      </c>
      <c r="AF34" s="60" t="s">
        <v>1</v>
      </c>
      <c r="AG34" s="60" t="s">
        <v>637</v>
      </c>
    </row>
    <row r="35" spans="2:33" ht="11.25" customHeight="1">
      <c r="B35" s="61" t="s">
        <v>130</v>
      </c>
      <c r="C35" s="68" t="s">
        <v>401</v>
      </c>
      <c r="D35" s="61">
        <v>79</v>
      </c>
      <c r="E35" s="61" t="s">
        <v>39</v>
      </c>
      <c r="F35" s="61"/>
      <c r="G35" s="61" t="s">
        <v>145</v>
      </c>
      <c r="H35" s="68" t="s">
        <v>390</v>
      </c>
      <c r="I35" s="20"/>
      <c r="J35" s="20"/>
      <c r="K35" s="20"/>
      <c r="L35" s="20"/>
      <c r="M35" s="20">
        <v>4</v>
      </c>
      <c r="N35" s="20">
        <v>0</v>
      </c>
      <c r="O35" s="87"/>
      <c r="P35" s="20"/>
      <c r="Q35" s="21"/>
      <c r="R35" s="20">
        <v>33.33</v>
      </c>
      <c r="T35" s="85">
        <f t="shared" si="4"/>
        <v>21.997800000000002</v>
      </c>
      <c r="W35" s="24">
        <v>65</v>
      </c>
      <c r="Y35" s="65">
        <f t="shared" si="3"/>
        <v>0</v>
      </c>
      <c r="Z35" s="65">
        <f t="shared" si="8"/>
        <v>0</v>
      </c>
      <c r="AC35" s="30">
        <f t="shared" si="9"/>
        <v>-1.0295484093863931</v>
      </c>
      <c r="AD35" s="86">
        <f t="shared" si="10"/>
        <v>-22.6478</v>
      </c>
      <c r="AE35" s="60" t="s">
        <v>636</v>
      </c>
      <c r="AF35" s="60" t="s">
        <v>1</v>
      </c>
      <c r="AG35" s="60" t="s">
        <v>637</v>
      </c>
    </row>
    <row r="36" spans="2:33">
      <c r="B36" s="61" t="s">
        <v>52</v>
      </c>
      <c r="C36" s="68" t="s">
        <v>526</v>
      </c>
      <c r="D36" s="61">
        <v>82</v>
      </c>
      <c r="E36" s="61" t="s">
        <v>39</v>
      </c>
      <c r="F36" s="61"/>
      <c r="G36" s="61" t="s">
        <v>145</v>
      </c>
      <c r="H36" s="68" t="s">
        <v>390</v>
      </c>
      <c r="I36" s="20">
        <v>14</v>
      </c>
      <c r="J36" s="20" t="s">
        <v>786</v>
      </c>
      <c r="K36" s="20" t="s">
        <v>815</v>
      </c>
      <c r="L36" s="20"/>
      <c r="M36" s="20" t="s">
        <v>873</v>
      </c>
      <c r="N36" s="20">
        <v>300</v>
      </c>
      <c r="O36" s="21"/>
      <c r="P36" s="20"/>
      <c r="Q36" s="21"/>
      <c r="R36" s="20">
        <v>35.020000000000003</v>
      </c>
      <c r="T36" s="85">
        <f t="shared" si="4"/>
        <v>23.113200000000003</v>
      </c>
      <c r="U36" s="25">
        <v>23.3</v>
      </c>
      <c r="W36" s="24">
        <v>60</v>
      </c>
      <c r="Y36" s="65">
        <f t="shared" si="3"/>
        <v>0</v>
      </c>
      <c r="Z36" s="65">
        <f t="shared" si="8"/>
        <v>0</v>
      </c>
      <c r="AC36" s="30">
        <f t="shared" si="9"/>
        <v>-1.0281224581624353</v>
      </c>
      <c r="AD36" s="86">
        <f t="shared" si="10"/>
        <v>-23.763200000000001</v>
      </c>
      <c r="AE36" s="60" t="s">
        <v>636</v>
      </c>
      <c r="AF36" s="60" t="s">
        <v>1</v>
      </c>
      <c r="AG36" s="60" t="s">
        <v>637</v>
      </c>
    </row>
    <row r="37" spans="2:33">
      <c r="B37" s="61"/>
      <c r="C37" s="68" t="s">
        <v>501</v>
      </c>
      <c r="D37" s="61">
        <v>82</v>
      </c>
      <c r="E37" s="61" t="s">
        <v>39</v>
      </c>
      <c r="F37" s="61"/>
      <c r="G37" s="61" t="s">
        <v>490</v>
      </c>
      <c r="H37" s="68" t="s">
        <v>622</v>
      </c>
      <c r="I37" s="20">
        <v>8</v>
      </c>
      <c r="J37" s="20">
        <v>48</v>
      </c>
      <c r="K37" s="20">
        <v>40</v>
      </c>
      <c r="L37" s="20"/>
      <c r="M37" s="20">
        <v>34</v>
      </c>
      <c r="N37" s="20">
        <v>20</v>
      </c>
      <c r="O37" s="21"/>
      <c r="P37" s="20"/>
      <c r="Q37" s="21"/>
      <c r="R37" s="20">
        <v>35.43</v>
      </c>
      <c r="T37" s="85">
        <f t="shared" si="4"/>
        <v>23.383800000000001</v>
      </c>
      <c r="U37" s="25">
        <v>23.58</v>
      </c>
      <c r="W37" s="24">
        <v>65</v>
      </c>
      <c r="X37" s="24"/>
      <c r="Y37" s="65">
        <f>X37/1.2</f>
        <v>0</v>
      </c>
      <c r="Z37" s="65">
        <f>X37*Z$6</f>
        <v>0</v>
      </c>
      <c r="AC37" s="30">
        <f>(Y37*Z$6-0.65-T37)/T37</f>
        <v>-1.0277970218698413</v>
      </c>
      <c r="AD37" s="86">
        <f>Y37*Z$6-0.65-T37</f>
        <v>-24.033799999999999</v>
      </c>
      <c r="AE37" s="60" t="s">
        <v>636</v>
      </c>
      <c r="AF37" s="60" t="s">
        <v>1</v>
      </c>
      <c r="AG37" s="60" t="s">
        <v>637</v>
      </c>
    </row>
    <row r="38" spans="2:33">
      <c r="B38" s="61"/>
      <c r="C38" s="68" t="s">
        <v>402</v>
      </c>
      <c r="D38" s="61">
        <v>86</v>
      </c>
      <c r="E38" s="61" t="s">
        <v>39</v>
      </c>
      <c r="F38" s="61" t="s">
        <v>5</v>
      </c>
      <c r="G38" s="61" t="s">
        <v>145</v>
      </c>
      <c r="H38" s="68" t="s">
        <v>390</v>
      </c>
      <c r="I38" s="20"/>
      <c r="J38" s="20"/>
      <c r="K38" s="20"/>
      <c r="L38" s="20"/>
      <c r="M38" s="20"/>
      <c r="N38" s="20">
        <v>0</v>
      </c>
      <c r="O38" s="21"/>
      <c r="P38" s="20"/>
      <c r="Q38" s="21"/>
      <c r="R38" s="20">
        <v>42.61</v>
      </c>
      <c r="T38" s="85">
        <f t="shared" si="4"/>
        <v>28.122600000000002</v>
      </c>
      <c r="W38" s="24">
        <v>75</v>
      </c>
      <c r="Y38" s="65">
        <f t="shared" si="3"/>
        <v>0</v>
      </c>
      <c r="Z38" s="65">
        <f t="shared" si="8"/>
        <v>0</v>
      </c>
      <c r="AC38" s="30">
        <f>(Y38*Z$4-0.65-T38)/T38</f>
        <v>-1.0231130834275635</v>
      </c>
      <c r="AD38" s="86">
        <f>Y38*Z$4-0.65-T38</f>
        <v>-28.772600000000001</v>
      </c>
      <c r="AE38" s="60" t="s">
        <v>636</v>
      </c>
      <c r="AF38" s="60" t="s">
        <v>1</v>
      </c>
      <c r="AG38" s="60" t="s">
        <v>639</v>
      </c>
    </row>
    <row r="39" spans="2:33">
      <c r="B39" s="61" t="s">
        <v>53</v>
      </c>
      <c r="C39" s="68" t="s">
        <v>564</v>
      </c>
      <c r="D39" s="61" t="s">
        <v>6</v>
      </c>
      <c r="E39" s="61" t="s">
        <v>39</v>
      </c>
      <c r="F39" s="61" t="s">
        <v>2</v>
      </c>
      <c r="G39" s="61" t="s">
        <v>128</v>
      </c>
      <c r="H39" s="68" t="s">
        <v>560</v>
      </c>
      <c r="I39" s="20"/>
      <c r="J39" s="20">
        <v>18</v>
      </c>
      <c r="K39" s="20">
        <v>18</v>
      </c>
      <c r="L39" s="20"/>
      <c r="M39" s="20">
        <v>84</v>
      </c>
      <c r="N39" s="20">
        <v>200</v>
      </c>
      <c r="O39" s="21"/>
      <c r="P39" s="20"/>
      <c r="R39" s="20">
        <v>37.07</v>
      </c>
      <c r="T39" s="85">
        <f t="shared" si="4"/>
        <v>24.466200000000001</v>
      </c>
      <c r="W39" s="24">
        <v>65</v>
      </c>
      <c r="Y39" s="65">
        <f t="shared" si="3"/>
        <v>0</v>
      </c>
      <c r="Z39" s="65">
        <f t="shared" si="8"/>
        <v>0</v>
      </c>
      <c r="AC39" s="30" t="e">
        <f>(Y39*Z$4-0.65-U39)/U39</f>
        <v>#DIV/0!</v>
      </c>
      <c r="AD39" s="86">
        <f>Y39*Z$4-0.65-U39</f>
        <v>-0.65</v>
      </c>
      <c r="AE39" s="60" t="s">
        <v>636</v>
      </c>
      <c r="AF39" s="60" t="s">
        <v>1</v>
      </c>
      <c r="AG39" s="60" t="s">
        <v>637</v>
      </c>
    </row>
    <row r="40" spans="2:33">
      <c r="B40" s="61"/>
      <c r="C40" s="68" t="s">
        <v>527</v>
      </c>
      <c r="D40" s="61">
        <v>86</v>
      </c>
      <c r="E40" s="61" t="s">
        <v>39</v>
      </c>
      <c r="F40" s="61"/>
      <c r="G40" s="61" t="s">
        <v>145</v>
      </c>
      <c r="H40" s="68" t="s">
        <v>390</v>
      </c>
      <c r="I40" s="20" t="s">
        <v>844</v>
      </c>
      <c r="J40" s="20">
        <v>175</v>
      </c>
      <c r="K40" s="20">
        <v>127</v>
      </c>
      <c r="L40" s="20"/>
      <c r="M40" s="20">
        <v>68</v>
      </c>
      <c r="N40" s="20"/>
      <c r="O40" s="21"/>
      <c r="P40" s="20"/>
      <c r="Q40" s="21"/>
      <c r="R40" s="20">
        <v>37.97</v>
      </c>
      <c r="T40" s="85">
        <f t="shared" si="4"/>
        <v>25.060200000000002</v>
      </c>
      <c r="U40" s="25">
        <v>27.11</v>
      </c>
      <c r="W40" s="24">
        <v>65</v>
      </c>
      <c r="Y40" s="65">
        <f t="shared" si="3"/>
        <v>0</v>
      </c>
      <c r="Z40" s="65">
        <f>X40*Z$4</f>
        <v>0</v>
      </c>
      <c r="AC40" s="30">
        <f>(Y40*Z$4-0.65-T40)/T40</f>
        <v>-1.0259375423979058</v>
      </c>
      <c r="AD40" s="86">
        <f>Y40*Z$4-0.65-T40</f>
        <v>-25.7102</v>
      </c>
      <c r="AE40" s="60" t="s">
        <v>636</v>
      </c>
      <c r="AF40" s="60" t="s">
        <v>1</v>
      </c>
      <c r="AG40" s="60" t="s">
        <v>637</v>
      </c>
    </row>
    <row r="41" spans="2:33">
      <c r="B41" s="61"/>
      <c r="C41" s="68" t="s">
        <v>851</v>
      </c>
      <c r="D41" s="61">
        <v>86</v>
      </c>
      <c r="E41" s="61" t="s">
        <v>40</v>
      </c>
      <c r="F41" s="61"/>
      <c r="G41" s="61" t="s">
        <v>490</v>
      </c>
      <c r="H41" s="68" t="s">
        <v>622</v>
      </c>
      <c r="I41" s="20">
        <v>4</v>
      </c>
      <c r="J41" s="20">
        <v>12</v>
      </c>
      <c r="K41" s="20">
        <v>12</v>
      </c>
      <c r="L41" s="20"/>
      <c r="M41" s="20">
        <v>15</v>
      </c>
      <c r="N41" s="20">
        <v>12</v>
      </c>
      <c r="O41" s="21"/>
      <c r="P41" s="20"/>
      <c r="Q41" s="21"/>
      <c r="R41" s="20">
        <v>38.17</v>
      </c>
      <c r="T41" s="85">
        <f t="shared" si="4"/>
        <v>25.192200000000003</v>
      </c>
      <c r="U41" s="25">
        <v>30.79</v>
      </c>
      <c r="W41" s="24">
        <v>73</v>
      </c>
      <c r="X41" s="24"/>
      <c r="Y41" s="65">
        <f>X41/1.2</f>
        <v>0</v>
      </c>
      <c r="Z41" s="65">
        <f>X41*Z$6</f>
        <v>0</v>
      </c>
      <c r="AC41" s="30">
        <f>(Y41*Z$6-0.65-T41)/T41</f>
        <v>-1.0258016370146315</v>
      </c>
      <c r="AD41" s="86">
        <f>Y41*Z$6-0.65-T41</f>
        <v>-25.842200000000002</v>
      </c>
      <c r="AE41" s="60" t="s">
        <v>636</v>
      </c>
      <c r="AF41" s="60" t="s">
        <v>1</v>
      </c>
      <c r="AG41" s="60" t="s">
        <v>637</v>
      </c>
    </row>
    <row r="42" spans="2:33">
      <c r="B42" s="61" t="s">
        <v>180</v>
      </c>
      <c r="C42" s="68" t="s">
        <v>471</v>
      </c>
      <c r="D42" s="61">
        <v>89</v>
      </c>
      <c r="E42" s="61" t="s">
        <v>40</v>
      </c>
      <c r="F42" s="61"/>
      <c r="G42" s="61" t="s">
        <v>145</v>
      </c>
      <c r="H42" s="68" t="s">
        <v>390</v>
      </c>
      <c r="I42" s="20"/>
      <c r="J42" s="20"/>
      <c r="K42" s="20"/>
      <c r="L42" s="20"/>
      <c r="M42" s="20"/>
      <c r="N42" s="20">
        <v>0</v>
      </c>
      <c r="O42" s="21"/>
      <c r="P42" s="20"/>
      <c r="Q42" s="21"/>
      <c r="R42" s="20">
        <v>62.44</v>
      </c>
      <c r="T42" s="85">
        <f t="shared" si="4"/>
        <v>41.2104</v>
      </c>
      <c r="W42" s="24">
        <v>110</v>
      </c>
      <c r="Y42" s="65">
        <f t="shared" si="3"/>
        <v>0</v>
      </c>
      <c r="Z42" s="65">
        <f t="shared" si="8"/>
        <v>0</v>
      </c>
      <c r="AC42" s="30">
        <f>(Y42*Z$4-0.65-T42)/T42</f>
        <v>-1.0157727175664395</v>
      </c>
      <c r="AD42" s="86">
        <f>Y42*Z$4-0.65-T42</f>
        <v>-41.860399999999998</v>
      </c>
      <c r="AE42" s="60" t="s">
        <v>636</v>
      </c>
      <c r="AF42" s="60" t="s">
        <v>1</v>
      </c>
      <c r="AG42" s="60" t="s">
        <v>639</v>
      </c>
    </row>
    <row r="43" spans="2:33">
      <c r="B43" s="61" t="s">
        <v>213</v>
      </c>
      <c r="C43" s="68" t="s">
        <v>453</v>
      </c>
      <c r="D43" s="61">
        <v>81</v>
      </c>
      <c r="E43" s="61" t="s">
        <v>39</v>
      </c>
      <c r="F43" s="61"/>
      <c r="G43" s="61" t="s">
        <v>145</v>
      </c>
      <c r="H43" s="68" t="s">
        <v>390</v>
      </c>
      <c r="I43" s="20"/>
      <c r="J43" s="20"/>
      <c r="K43" s="20"/>
      <c r="L43" s="20"/>
      <c r="M43" s="20"/>
      <c r="N43" s="20">
        <v>0</v>
      </c>
      <c r="O43" s="21"/>
      <c r="P43" s="20"/>
      <c r="Q43" s="21"/>
      <c r="R43" s="20">
        <v>45.99</v>
      </c>
      <c r="T43" s="85">
        <f t="shared" si="4"/>
        <v>30.353400000000004</v>
      </c>
      <c r="W43" s="24">
        <v>80</v>
      </c>
      <c r="Y43" s="65">
        <f t="shared" si="3"/>
        <v>0</v>
      </c>
      <c r="Z43" s="65">
        <f t="shared" si="8"/>
        <v>0</v>
      </c>
      <c r="AC43" s="30">
        <f>(Y43*Z$4-0.65-T43)/T43</f>
        <v>-1.0214144049760487</v>
      </c>
      <c r="AD43" s="86">
        <f>Y43*Z$4-0.65-T43</f>
        <v>-31.003400000000003</v>
      </c>
      <c r="AE43" s="60" t="s">
        <v>636</v>
      </c>
      <c r="AF43" s="60" t="s">
        <v>1</v>
      </c>
      <c r="AG43" s="60" t="s">
        <v>637</v>
      </c>
    </row>
    <row r="44" spans="2:33">
      <c r="B44" s="61" t="s">
        <v>214</v>
      </c>
      <c r="C44" s="68" t="s">
        <v>454</v>
      </c>
      <c r="D44" s="61">
        <v>84</v>
      </c>
      <c r="E44" s="61" t="s">
        <v>39</v>
      </c>
      <c r="F44" s="61"/>
      <c r="G44" s="61" t="s">
        <v>145</v>
      </c>
      <c r="H44" s="68" t="s">
        <v>390</v>
      </c>
      <c r="I44" s="20">
        <v>14</v>
      </c>
      <c r="J44" s="20">
        <v>4</v>
      </c>
      <c r="K44" s="20"/>
      <c r="L44" s="20"/>
      <c r="M44" s="20">
        <v>14</v>
      </c>
      <c r="N44" s="20">
        <v>20</v>
      </c>
      <c r="O44" s="21"/>
      <c r="P44" s="20"/>
      <c r="Q44" s="21"/>
      <c r="R44" s="20">
        <v>43.03</v>
      </c>
      <c r="T44" s="85">
        <f t="shared" si="4"/>
        <v>28.399800000000003</v>
      </c>
      <c r="U44" s="25">
        <v>31.36</v>
      </c>
      <c r="W44" s="24">
        <v>75</v>
      </c>
      <c r="Y44" s="65">
        <f t="shared" si="3"/>
        <v>0</v>
      </c>
      <c r="Z44" s="65">
        <f t="shared" si="8"/>
        <v>0</v>
      </c>
      <c r="AC44" s="30">
        <f>(Y44*Z$4-0.65-U44)/U44</f>
        <v>-1.0207270408163265</v>
      </c>
      <c r="AD44" s="86">
        <f>Y44*Z$4-0.65-U44</f>
        <v>-32.01</v>
      </c>
      <c r="AE44" s="60" t="s">
        <v>636</v>
      </c>
      <c r="AF44" s="60" t="s">
        <v>1</v>
      </c>
      <c r="AG44" s="60" t="s">
        <v>637</v>
      </c>
    </row>
    <row r="45" spans="2:33">
      <c r="B45" s="61" t="s">
        <v>54</v>
      </c>
      <c r="C45" s="68" t="s">
        <v>695</v>
      </c>
      <c r="D45" s="61">
        <v>88</v>
      </c>
      <c r="E45" s="61" t="s">
        <v>39</v>
      </c>
      <c r="F45" s="61"/>
      <c r="G45" s="61" t="s">
        <v>145</v>
      </c>
      <c r="H45" s="68" t="s">
        <v>390</v>
      </c>
      <c r="I45" s="20">
        <v>19</v>
      </c>
      <c r="J45" s="20">
        <v>296</v>
      </c>
      <c r="K45" s="20">
        <v>238</v>
      </c>
      <c r="L45" s="20"/>
      <c r="M45" s="20" t="s">
        <v>874</v>
      </c>
      <c r="N45" s="20">
        <v>300</v>
      </c>
      <c r="O45" s="21"/>
      <c r="P45" s="20"/>
      <c r="Q45" s="21"/>
      <c r="R45" s="20">
        <v>41.35</v>
      </c>
      <c r="T45" s="85">
        <f t="shared" si="4"/>
        <v>27.291000000000004</v>
      </c>
      <c r="U45" s="25">
        <v>27.52</v>
      </c>
      <c r="W45" s="24">
        <v>70</v>
      </c>
      <c r="Y45" s="65">
        <f t="shared" si="3"/>
        <v>0</v>
      </c>
      <c r="Z45" s="65">
        <f t="shared" si="8"/>
        <v>0</v>
      </c>
      <c r="AC45" s="30">
        <f>(Y45*Z$4-0.65-T45)/T45</f>
        <v>-1.0238173756916198</v>
      </c>
      <c r="AD45" s="86">
        <f>Y45*Z$4-0.65-T45</f>
        <v>-27.941000000000003</v>
      </c>
      <c r="AE45" s="60" t="s">
        <v>636</v>
      </c>
      <c r="AF45" s="60" t="s">
        <v>636</v>
      </c>
      <c r="AG45" s="60" t="s">
        <v>637</v>
      </c>
    </row>
    <row r="46" spans="2:33">
      <c r="B46" s="61"/>
      <c r="C46" s="68" t="s">
        <v>502</v>
      </c>
      <c r="D46" s="61">
        <v>88</v>
      </c>
      <c r="E46" s="61" t="s">
        <v>39</v>
      </c>
      <c r="F46" s="61"/>
      <c r="G46" s="61" t="s">
        <v>490</v>
      </c>
      <c r="H46" s="68" t="s">
        <v>622</v>
      </c>
      <c r="I46" s="20">
        <v>12</v>
      </c>
      <c r="J46" s="20">
        <v>36</v>
      </c>
      <c r="K46" s="20">
        <v>26</v>
      </c>
      <c r="L46" s="20"/>
      <c r="M46" s="26">
        <v>41</v>
      </c>
      <c r="N46" s="20">
        <v>32</v>
      </c>
      <c r="O46" s="21"/>
      <c r="P46" s="20"/>
      <c r="Q46" s="21"/>
      <c r="R46" s="20">
        <v>41.64</v>
      </c>
      <c r="T46" s="85">
        <f t="shared" si="4"/>
        <v>27.482400000000002</v>
      </c>
      <c r="U46" s="25">
        <v>27.71</v>
      </c>
      <c r="W46" s="24">
        <v>78</v>
      </c>
      <c r="X46" s="24"/>
      <c r="Y46" s="65">
        <f>X46/1.2</f>
        <v>0</v>
      </c>
      <c r="Z46" s="65">
        <f>X46*Z$6</f>
        <v>0</v>
      </c>
      <c r="AC46" s="30">
        <f>(Y46*Z$6-0.65-T46)/T46</f>
        <v>-1.0236515005967455</v>
      </c>
      <c r="AD46" s="86">
        <f>Y46*Z$6-0.65-T46</f>
        <v>-28.132400000000001</v>
      </c>
      <c r="AE46" s="60" t="s">
        <v>636</v>
      </c>
      <c r="AF46" s="60" t="s">
        <v>1</v>
      </c>
      <c r="AG46" s="60" t="s">
        <v>637</v>
      </c>
    </row>
    <row r="47" spans="2:33">
      <c r="B47" s="61"/>
      <c r="C47" s="68" t="s">
        <v>528</v>
      </c>
      <c r="D47" s="61">
        <v>92</v>
      </c>
      <c r="E47" s="61" t="s">
        <v>39</v>
      </c>
      <c r="F47" s="61" t="s">
        <v>5</v>
      </c>
      <c r="G47" s="61" t="s">
        <v>145</v>
      </c>
      <c r="H47" s="68" t="s">
        <v>390</v>
      </c>
      <c r="I47" s="20"/>
      <c r="J47" s="20">
        <v>20</v>
      </c>
      <c r="K47" s="20">
        <v>20</v>
      </c>
      <c r="L47" s="20"/>
      <c r="M47" s="20">
        <v>4</v>
      </c>
      <c r="N47" s="20"/>
      <c r="O47" s="21"/>
      <c r="P47" s="20"/>
      <c r="Q47" s="21"/>
      <c r="R47" s="20">
        <v>48.94</v>
      </c>
      <c r="T47" s="85">
        <f t="shared" si="4"/>
        <v>32.300400000000003</v>
      </c>
      <c r="W47" s="24">
        <v>85</v>
      </c>
      <c r="Y47" s="65">
        <f t="shared" si="3"/>
        <v>0</v>
      </c>
      <c r="Z47" s="65">
        <f t="shared" si="8"/>
        <v>0</v>
      </c>
      <c r="AC47" s="30">
        <f>(Y47*Z$4-0.65-T47)/T47</f>
        <v>-1.0201235898007455</v>
      </c>
      <c r="AD47" s="86">
        <f>Y47*Z$4-0.65-T47</f>
        <v>-32.950400000000002</v>
      </c>
      <c r="AE47" s="60" t="s">
        <v>635</v>
      </c>
      <c r="AF47" s="60" t="s">
        <v>636</v>
      </c>
      <c r="AG47" s="60" t="s">
        <v>640</v>
      </c>
    </row>
    <row r="48" spans="2:33">
      <c r="B48" s="61" t="s">
        <v>55</v>
      </c>
      <c r="C48" s="68" t="s">
        <v>563</v>
      </c>
      <c r="D48" s="61">
        <v>91</v>
      </c>
      <c r="E48" s="61" t="s">
        <v>40</v>
      </c>
      <c r="F48" s="61"/>
      <c r="G48" s="61" t="s">
        <v>128</v>
      </c>
      <c r="H48" s="68" t="s">
        <v>626</v>
      </c>
      <c r="I48" s="20"/>
      <c r="J48" s="20">
        <v>218</v>
      </c>
      <c r="K48" s="20">
        <v>194</v>
      </c>
      <c r="L48" s="20"/>
      <c r="M48" s="20" t="s">
        <v>875</v>
      </c>
      <c r="N48" s="26">
        <v>900</v>
      </c>
      <c r="P48" s="20"/>
      <c r="Q48" s="21"/>
      <c r="R48" s="20">
        <v>41.37</v>
      </c>
      <c r="T48" s="85">
        <f t="shared" si="4"/>
        <v>27.304199999999998</v>
      </c>
      <c r="W48" s="24">
        <v>68</v>
      </c>
      <c r="X48" s="24"/>
      <c r="Y48" s="65">
        <f t="shared" si="3"/>
        <v>0</v>
      </c>
      <c r="Z48" s="65">
        <f t="shared" si="8"/>
        <v>0</v>
      </c>
      <c r="AC48" s="30">
        <f>(Y48*Z$4-0.65-T48)/T48</f>
        <v>-1.0238058613693131</v>
      </c>
      <c r="AD48" s="86">
        <f>Y48*Z$4-0.65-T48</f>
        <v>-27.954199999999997</v>
      </c>
      <c r="AE48" s="60" t="s">
        <v>636</v>
      </c>
      <c r="AF48" s="60" t="s">
        <v>1</v>
      </c>
      <c r="AG48" s="60" t="s">
        <v>639</v>
      </c>
    </row>
    <row r="49" spans="2:33">
      <c r="B49" s="61"/>
      <c r="C49" s="68" t="s">
        <v>530</v>
      </c>
      <c r="D49" s="61">
        <v>91</v>
      </c>
      <c r="E49" s="61" t="s">
        <v>39</v>
      </c>
      <c r="F49" s="61"/>
      <c r="G49" s="61" t="s">
        <v>145</v>
      </c>
      <c r="H49" s="68" t="s">
        <v>390</v>
      </c>
      <c r="I49" s="20">
        <v>12</v>
      </c>
      <c r="J49" s="20">
        <v>598</v>
      </c>
      <c r="K49" s="20">
        <v>389</v>
      </c>
      <c r="L49" s="20"/>
      <c r="M49" s="20">
        <v>298</v>
      </c>
      <c r="N49" s="20"/>
      <c r="O49" s="21"/>
      <c r="P49" s="20"/>
      <c r="Q49" s="21"/>
      <c r="R49" s="20">
        <v>44.3</v>
      </c>
      <c r="T49" s="85">
        <f t="shared" si="4"/>
        <v>29.238</v>
      </c>
      <c r="U49" s="25">
        <v>29.49</v>
      </c>
      <c r="W49" s="24">
        <v>73</v>
      </c>
      <c r="Y49" s="65">
        <f>X49/1.2</f>
        <v>0</v>
      </c>
      <c r="Z49" s="65">
        <f t="shared" si="8"/>
        <v>0</v>
      </c>
      <c r="AC49" s="30">
        <f>(Y49*Z$4-0.65-T49)/T49</f>
        <v>-1.0222313427731033</v>
      </c>
      <c r="AD49" s="86">
        <f>Y49*Z$4-0.65-T49</f>
        <v>-29.887999999999998</v>
      </c>
      <c r="AE49" s="60" t="s">
        <v>636</v>
      </c>
      <c r="AF49" s="60" t="s">
        <v>1</v>
      </c>
      <c r="AG49" s="60" t="s">
        <v>639</v>
      </c>
    </row>
    <row r="50" spans="2:33">
      <c r="B50" s="61"/>
      <c r="C50" s="68" t="s">
        <v>403</v>
      </c>
      <c r="D50" s="61">
        <v>91</v>
      </c>
      <c r="E50" s="61" t="s">
        <v>40</v>
      </c>
      <c r="F50" s="61"/>
      <c r="G50" s="61" t="s">
        <v>145</v>
      </c>
      <c r="H50" s="68" t="s">
        <v>184</v>
      </c>
      <c r="I50" s="20"/>
      <c r="J50" s="20" t="s">
        <v>787</v>
      </c>
      <c r="K50" s="20" t="s">
        <v>816</v>
      </c>
      <c r="L50" s="20"/>
      <c r="M50" s="20">
        <v>167</v>
      </c>
      <c r="N50" s="20"/>
      <c r="O50" s="21"/>
      <c r="P50" s="20"/>
      <c r="Q50" s="21"/>
      <c r="T50" s="85">
        <f t="shared" si="4"/>
        <v>0</v>
      </c>
      <c r="W50" s="24">
        <v>80</v>
      </c>
      <c r="Y50" s="65">
        <f t="shared" si="3"/>
        <v>0</v>
      </c>
      <c r="Z50" s="65">
        <f>X50*Z$4</f>
        <v>0</v>
      </c>
      <c r="AC50" s="30" t="e">
        <f>(Y50*Z$4-0.65-U50)/U50</f>
        <v>#DIV/0!</v>
      </c>
      <c r="AD50" s="86">
        <f>Y50*Z$4-0.65-U50</f>
        <v>-0.65</v>
      </c>
      <c r="AE50" s="60" t="s">
        <v>636</v>
      </c>
      <c r="AF50" s="60" t="s">
        <v>1</v>
      </c>
      <c r="AG50" s="60" t="s">
        <v>639</v>
      </c>
    </row>
    <row r="51" spans="2:33">
      <c r="B51" s="61"/>
      <c r="C51" s="68" t="s">
        <v>503</v>
      </c>
      <c r="D51" s="61">
        <v>91</v>
      </c>
      <c r="E51" s="61" t="s">
        <v>40</v>
      </c>
      <c r="F51" s="61"/>
      <c r="G51" s="61" t="s">
        <v>490</v>
      </c>
      <c r="H51" s="68" t="s">
        <v>623</v>
      </c>
      <c r="I51" s="20"/>
      <c r="J51" s="20">
        <v>140</v>
      </c>
      <c r="K51" s="20">
        <v>100</v>
      </c>
      <c r="L51" s="20"/>
      <c r="M51" s="20">
        <v>62</v>
      </c>
      <c r="N51" s="20"/>
      <c r="O51" s="21"/>
      <c r="P51" s="20"/>
      <c r="Q51" s="21"/>
      <c r="R51" s="20">
        <v>42.9</v>
      </c>
      <c r="T51" s="85">
        <f t="shared" si="4"/>
        <v>28.314</v>
      </c>
      <c r="W51" s="24">
        <v>80</v>
      </c>
      <c r="X51" s="24"/>
      <c r="Y51" s="65">
        <f>X51/1.2</f>
        <v>0</v>
      </c>
      <c r="Z51" s="65">
        <f>X51*Z$6</f>
        <v>0</v>
      </c>
      <c r="AC51" s="30">
        <f>(Y51*Z$6-0.65-T51)/T51</f>
        <v>-1.0229568411386594</v>
      </c>
      <c r="AD51" s="86">
        <f>Y51*Z$6-0.65-T51</f>
        <v>-28.963999999999999</v>
      </c>
      <c r="AE51" s="60" t="s">
        <v>636</v>
      </c>
      <c r="AF51" s="60" t="s">
        <v>1</v>
      </c>
      <c r="AG51" s="60" t="s">
        <v>639</v>
      </c>
    </row>
    <row r="52" spans="2:33">
      <c r="B52" s="61"/>
      <c r="C52" s="68" t="s">
        <v>404</v>
      </c>
      <c r="D52" s="61">
        <v>95</v>
      </c>
      <c r="E52" s="61" t="s">
        <v>39</v>
      </c>
      <c r="F52" s="61" t="s">
        <v>5</v>
      </c>
      <c r="G52" s="61" t="s">
        <v>145</v>
      </c>
      <c r="H52" s="68" t="s">
        <v>390</v>
      </c>
      <c r="I52" s="20">
        <v>4</v>
      </c>
      <c r="J52" s="20">
        <v>29</v>
      </c>
      <c r="K52" s="20">
        <v>19</v>
      </c>
      <c r="L52" s="20"/>
      <c r="M52" s="20">
        <v>24</v>
      </c>
      <c r="N52" s="20">
        <v>20</v>
      </c>
      <c r="O52" s="21"/>
      <c r="P52" s="20"/>
      <c r="Q52" s="21"/>
      <c r="R52" s="20">
        <v>51.05</v>
      </c>
      <c r="T52" s="85">
        <f t="shared" si="4"/>
        <v>33.692999999999998</v>
      </c>
      <c r="U52" s="25">
        <v>33.97</v>
      </c>
      <c r="W52" s="24">
        <v>85</v>
      </c>
      <c r="Y52" s="65">
        <f t="shared" si="3"/>
        <v>0</v>
      </c>
      <c r="Z52" s="65">
        <f t="shared" si="8"/>
        <v>0</v>
      </c>
      <c r="AC52" s="30">
        <f>(Y52*Z$4-0.65-T52)/T52</f>
        <v>-1.0192918410352299</v>
      </c>
      <c r="AD52" s="86">
        <f>Y52*Z$4-0.65-T52</f>
        <v>-34.342999999999996</v>
      </c>
      <c r="AE52" s="60" t="s">
        <v>636</v>
      </c>
      <c r="AF52" s="60" t="s">
        <v>1</v>
      </c>
      <c r="AG52" s="60" t="s">
        <v>639</v>
      </c>
    </row>
    <row r="53" spans="2:33">
      <c r="B53" s="61" t="s">
        <v>56</v>
      </c>
      <c r="C53" s="68"/>
      <c r="D53" s="61">
        <v>94</v>
      </c>
      <c r="E53" s="61" t="s">
        <v>40</v>
      </c>
      <c r="F53" s="61"/>
      <c r="G53" s="88" t="s">
        <v>758</v>
      </c>
      <c r="H53" s="89" t="s">
        <v>759</v>
      </c>
      <c r="I53" s="20"/>
      <c r="J53" s="20">
        <v>40</v>
      </c>
      <c r="K53" s="20"/>
      <c r="L53" s="20"/>
      <c r="M53" s="20"/>
      <c r="N53" s="20"/>
      <c r="O53" s="21"/>
      <c r="P53" s="21">
        <v>75</v>
      </c>
      <c r="Q53" s="21"/>
      <c r="T53" s="148">
        <v>31.56</v>
      </c>
      <c r="W53" s="24">
        <v>75</v>
      </c>
      <c r="X53" s="166">
        <v>80</v>
      </c>
      <c r="Y53" s="65">
        <f>X53/1.2</f>
        <v>66.666666666666671</v>
      </c>
      <c r="Z53" s="65">
        <f>X53*Z$6</f>
        <v>46.4</v>
      </c>
      <c r="AC53" s="30">
        <f>(Y53*Z$6-0.75-T53)/T53</f>
        <v>0.20141529362061678</v>
      </c>
      <c r="AD53" s="86">
        <f>Y53*Z$6-0.75-T53</f>
        <v>6.3566666666666656</v>
      </c>
      <c r="AE53" s="60" t="s">
        <v>1</v>
      </c>
      <c r="AF53" s="60" t="s">
        <v>1</v>
      </c>
      <c r="AG53" s="60" t="s">
        <v>645</v>
      </c>
    </row>
    <row r="54" spans="2:33">
      <c r="C54" s="68" t="s">
        <v>529</v>
      </c>
      <c r="D54" s="61">
        <v>94</v>
      </c>
      <c r="E54" s="61" t="s">
        <v>40</v>
      </c>
      <c r="G54" s="61" t="s">
        <v>145</v>
      </c>
      <c r="H54" s="68" t="s">
        <v>184</v>
      </c>
      <c r="I54" s="90" t="s">
        <v>852</v>
      </c>
      <c r="J54" s="20">
        <v>129</v>
      </c>
      <c r="K54" s="20">
        <v>106</v>
      </c>
      <c r="L54" s="20"/>
      <c r="M54" s="20">
        <v>106</v>
      </c>
      <c r="N54" s="20">
        <v>125</v>
      </c>
      <c r="O54" s="21"/>
      <c r="P54" s="20"/>
      <c r="Q54" s="21"/>
      <c r="R54" s="20">
        <v>59.91</v>
      </c>
      <c r="T54" s="85">
        <f t="shared" si="4"/>
        <v>39.540599999999998</v>
      </c>
      <c r="U54" s="91">
        <v>42.83</v>
      </c>
      <c r="W54" s="24">
        <v>95</v>
      </c>
      <c r="Y54" s="65">
        <f t="shared" si="3"/>
        <v>0</v>
      </c>
      <c r="Z54" s="65">
        <f t="shared" si="8"/>
        <v>0</v>
      </c>
      <c r="AC54" s="30">
        <f>(Y54*Z$4-0.65-T54)/T54</f>
        <v>-1.0164387996135618</v>
      </c>
      <c r="AD54" s="86">
        <f>Y54*Z$4-0.65-T54</f>
        <v>-40.190599999999996</v>
      </c>
      <c r="AE54" s="60" t="s">
        <v>636</v>
      </c>
      <c r="AF54" s="60" t="s">
        <v>1</v>
      </c>
      <c r="AG54" s="60" t="s">
        <v>639</v>
      </c>
    </row>
    <row r="55" spans="2:33">
      <c r="B55" s="61"/>
      <c r="C55" s="68" t="s">
        <v>504</v>
      </c>
      <c r="D55" s="61">
        <v>94</v>
      </c>
      <c r="E55" s="61" t="s">
        <v>42</v>
      </c>
      <c r="G55" s="61" t="s">
        <v>490</v>
      </c>
      <c r="H55" s="68" t="s">
        <v>623</v>
      </c>
      <c r="I55" s="20"/>
      <c r="J55" s="20">
        <v>42</v>
      </c>
      <c r="K55" s="20">
        <v>34</v>
      </c>
      <c r="L55" s="20"/>
      <c r="M55" s="20">
        <v>22</v>
      </c>
      <c r="N55" s="20">
        <v>20</v>
      </c>
      <c r="O55" s="21"/>
      <c r="P55" s="20"/>
      <c r="Q55" s="21"/>
      <c r="R55" s="20">
        <v>61.85</v>
      </c>
      <c r="T55" s="85">
        <f>R55*T$4</f>
        <v>42.429100000000005</v>
      </c>
      <c r="W55" s="24">
        <v>105</v>
      </c>
      <c r="X55" s="24"/>
      <c r="Y55" s="65">
        <f t="shared" si="3"/>
        <v>0</v>
      </c>
      <c r="Z55" s="65">
        <f>X55*Z$6</f>
        <v>0</v>
      </c>
      <c r="AC55" s="30">
        <f>(Y55*Z$6-0.65-T55)/T55</f>
        <v>-1.0153196744687019</v>
      </c>
      <c r="AD55" s="86">
        <f>Y55*Z$6-0.65-T55</f>
        <v>-43.079100000000004</v>
      </c>
      <c r="AE55" s="60" t="s">
        <v>636</v>
      </c>
      <c r="AF55" s="60" t="s">
        <v>1</v>
      </c>
      <c r="AG55" s="60" t="s">
        <v>639</v>
      </c>
    </row>
    <row r="56" spans="2:33">
      <c r="B56" s="61" t="s">
        <v>153</v>
      </c>
      <c r="C56" s="68" t="s">
        <v>442</v>
      </c>
      <c r="D56" s="61">
        <v>96</v>
      </c>
      <c r="E56" s="61" t="s">
        <v>40</v>
      </c>
      <c r="F56" s="61"/>
      <c r="G56" s="61" t="s">
        <v>145</v>
      </c>
      <c r="H56" s="68" t="s">
        <v>184</v>
      </c>
      <c r="I56" s="20">
        <v>6</v>
      </c>
      <c r="J56" s="20">
        <v>36</v>
      </c>
      <c r="K56" s="20">
        <v>22</v>
      </c>
      <c r="L56" s="20"/>
      <c r="M56" s="20">
        <v>12</v>
      </c>
      <c r="N56" s="20">
        <v>32</v>
      </c>
      <c r="O56" s="21"/>
      <c r="P56" s="20"/>
      <c r="Q56" s="21"/>
      <c r="R56" s="20">
        <v>65.39</v>
      </c>
      <c r="T56" s="85">
        <f>R56*T$5</f>
        <v>43.157400000000003</v>
      </c>
      <c r="U56" s="25">
        <v>43.51</v>
      </c>
      <c r="W56" s="24">
        <v>110</v>
      </c>
      <c r="Y56" s="65">
        <f t="shared" si="3"/>
        <v>0</v>
      </c>
      <c r="Z56" s="65">
        <f t="shared" si="8"/>
        <v>0</v>
      </c>
      <c r="AC56" s="30">
        <f>(Y56*Z$4-0.65-U56)/U56</f>
        <v>-1.0149390944610435</v>
      </c>
      <c r="AD56" s="86">
        <f>Y56*Z$4-0.65-U56</f>
        <v>-44.16</v>
      </c>
      <c r="AE56" s="60" t="s">
        <v>636</v>
      </c>
      <c r="AF56" s="60" t="s">
        <v>1</v>
      </c>
      <c r="AG56" s="60" t="s">
        <v>639</v>
      </c>
    </row>
    <row r="57" spans="2:33">
      <c r="B57" s="84" t="s">
        <v>27</v>
      </c>
      <c r="D57" s="61"/>
      <c r="E57" s="61"/>
      <c r="F57" s="61"/>
      <c r="G57" s="61"/>
      <c r="H57" s="68"/>
      <c r="I57" s="20"/>
      <c r="J57" s="20"/>
      <c r="K57" s="20"/>
      <c r="L57" s="20"/>
      <c r="M57" s="20"/>
      <c r="N57" s="20"/>
      <c r="O57" s="21"/>
      <c r="P57" s="20"/>
      <c r="Q57" s="21"/>
      <c r="R57" s="26"/>
      <c r="S57" s="26"/>
      <c r="T57" s="85"/>
      <c r="AC57" s="30"/>
      <c r="AD57" s="86"/>
    </row>
    <row r="58" spans="2:33">
      <c r="B58" s="68" t="s">
        <v>202</v>
      </c>
      <c r="C58" s="60">
        <v>1540448</v>
      </c>
      <c r="D58" s="61">
        <v>80</v>
      </c>
      <c r="E58" s="61" t="s">
        <v>40</v>
      </c>
      <c r="F58" s="61"/>
      <c r="G58" s="61" t="s">
        <v>145</v>
      </c>
      <c r="H58" s="68" t="s">
        <v>390</v>
      </c>
      <c r="I58" s="20">
        <v>4</v>
      </c>
      <c r="J58" s="20"/>
      <c r="K58" s="20"/>
      <c r="L58" s="20"/>
      <c r="M58" s="20">
        <v>4</v>
      </c>
      <c r="N58" s="20">
        <v>4</v>
      </c>
      <c r="O58" s="21"/>
      <c r="P58" s="20"/>
      <c r="Q58" s="21"/>
      <c r="R58" s="20">
        <v>41.35</v>
      </c>
      <c r="T58" s="85">
        <f>R58*T$5</f>
        <v>27.291000000000004</v>
      </c>
      <c r="U58" s="25">
        <v>27.52</v>
      </c>
      <c r="W58" s="24">
        <v>75</v>
      </c>
      <c r="Y58" s="65">
        <f t="shared" si="3"/>
        <v>0</v>
      </c>
      <c r="Z58" s="65">
        <f t="shared" ref="Z58:Z84" si="11">X58*Z$4</f>
        <v>0</v>
      </c>
      <c r="AC58" s="30">
        <f>(Y58*Z$4-0.65-T58)/T58</f>
        <v>-1.0238173756916198</v>
      </c>
      <c r="AD58" s="86">
        <f>Y58*Z$4-0.65-T58</f>
        <v>-27.941000000000003</v>
      </c>
      <c r="AE58" s="60" t="s">
        <v>635</v>
      </c>
      <c r="AF58" s="60" t="s">
        <v>1</v>
      </c>
      <c r="AG58" s="60" t="s">
        <v>637</v>
      </c>
    </row>
    <row r="59" spans="2:33">
      <c r="B59" s="68" t="s">
        <v>189</v>
      </c>
      <c r="C59" s="60">
        <v>1540449</v>
      </c>
      <c r="D59" s="61">
        <v>75</v>
      </c>
      <c r="E59" s="61" t="s">
        <v>39</v>
      </c>
      <c r="F59" s="61"/>
      <c r="G59" s="61" t="s">
        <v>145</v>
      </c>
      <c r="H59" s="68" t="s">
        <v>390</v>
      </c>
      <c r="I59" s="20"/>
      <c r="J59" s="20"/>
      <c r="K59" s="20"/>
      <c r="L59" s="20"/>
      <c r="M59" s="20"/>
      <c r="N59" s="20">
        <v>0</v>
      </c>
      <c r="O59" s="21"/>
      <c r="P59" s="20"/>
      <c r="Q59" s="21"/>
      <c r="R59" s="20">
        <v>43.88</v>
      </c>
      <c r="T59" s="85">
        <f t="shared" ref="T59:T73" si="12">R59*T$5</f>
        <v>28.960800000000003</v>
      </c>
      <c r="W59" s="24">
        <v>80</v>
      </c>
      <c r="Y59" s="65">
        <f t="shared" si="3"/>
        <v>0</v>
      </c>
      <c r="Z59" s="65">
        <f t="shared" si="11"/>
        <v>0</v>
      </c>
      <c r="AC59" s="30">
        <f>(Y59*Z$4-0.65-T59)/T59</f>
        <v>-1.0224441313775863</v>
      </c>
      <c r="AD59" s="86">
        <f>Y59*Z$4-0.65-T59</f>
        <v>-29.610800000000001</v>
      </c>
      <c r="AE59" s="60" t="s">
        <v>636</v>
      </c>
      <c r="AF59" s="60" t="s">
        <v>1</v>
      </c>
      <c r="AG59" s="60" t="s">
        <v>637</v>
      </c>
    </row>
    <row r="60" spans="2:33">
      <c r="B60" s="68" t="s">
        <v>203</v>
      </c>
      <c r="C60" s="60">
        <v>1540438</v>
      </c>
      <c r="D60" s="61">
        <v>79</v>
      </c>
      <c r="E60" s="61" t="s">
        <v>40</v>
      </c>
      <c r="F60" s="61"/>
      <c r="G60" s="61" t="s">
        <v>145</v>
      </c>
      <c r="H60" s="68" t="s">
        <v>390</v>
      </c>
      <c r="I60" s="20"/>
      <c r="J60" s="20"/>
      <c r="K60" s="20"/>
      <c r="L60" s="20"/>
      <c r="M60" s="20"/>
      <c r="N60" s="20">
        <v>0</v>
      </c>
      <c r="O60" s="21"/>
      <c r="P60" s="20"/>
      <c r="Q60" s="21"/>
      <c r="R60" s="20">
        <v>48.52</v>
      </c>
      <c r="T60" s="85">
        <f t="shared" si="12"/>
        <v>32.023200000000003</v>
      </c>
      <c r="W60" s="24">
        <v>85</v>
      </c>
      <c r="Y60" s="65">
        <f t="shared" si="3"/>
        <v>0</v>
      </c>
      <c r="Z60" s="65">
        <f t="shared" si="11"/>
        <v>0</v>
      </c>
      <c r="AC60" s="30">
        <f>(Y60*Z$4-0.65-T60)/T60</f>
        <v>-1.0202977841065228</v>
      </c>
      <c r="AD60" s="86">
        <f>Y60*Z$4-0.65-T60</f>
        <v>-32.673200000000001</v>
      </c>
      <c r="AE60" s="60" t="s">
        <v>635</v>
      </c>
      <c r="AF60" s="60" t="s">
        <v>1</v>
      </c>
      <c r="AG60" s="60" t="s">
        <v>637</v>
      </c>
    </row>
    <row r="61" spans="2:33">
      <c r="B61" s="61" t="s">
        <v>57</v>
      </c>
      <c r="C61" s="68" t="s">
        <v>561</v>
      </c>
      <c r="D61" s="61">
        <v>82</v>
      </c>
      <c r="E61" s="61" t="s">
        <v>40</v>
      </c>
      <c r="F61" s="61"/>
      <c r="G61" s="61" t="s">
        <v>128</v>
      </c>
      <c r="H61" s="68" t="s">
        <v>560</v>
      </c>
      <c r="I61" s="20">
        <v>4</v>
      </c>
      <c r="J61" s="20">
        <v>4</v>
      </c>
      <c r="K61" s="20"/>
      <c r="L61" s="20"/>
      <c r="M61" s="20">
        <v>10</v>
      </c>
      <c r="N61" s="20">
        <v>50</v>
      </c>
      <c r="O61" s="21"/>
      <c r="P61" s="20"/>
      <c r="Q61" s="21"/>
      <c r="R61" s="20">
        <v>35.18</v>
      </c>
      <c r="T61" s="85">
        <f t="shared" si="12"/>
        <v>23.218800000000002</v>
      </c>
      <c r="U61" s="25">
        <v>25.11</v>
      </c>
      <c r="W61" s="24">
        <v>60</v>
      </c>
      <c r="X61" s="24"/>
      <c r="Y61" s="65">
        <f t="shared" si="3"/>
        <v>0</v>
      </c>
      <c r="Z61" s="65">
        <f t="shared" si="11"/>
        <v>0</v>
      </c>
      <c r="AC61" s="30">
        <f>(Y61*Z$4-0.65-U61)/U61</f>
        <v>-1.0258861011549183</v>
      </c>
      <c r="AD61" s="86">
        <f>Y61*Z$4-0.65-U61</f>
        <v>-25.759999999999998</v>
      </c>
      <c r="AE61" s="60" t="s">
        <v>636</v>
      </c>
      <c r="AF61" s="60" t="s">
        <v>1</v>
      </c>
      <c r="AG61" s="60" t="s">
        <v>637</v>
      </c>
    </row>
    <row r="62" spans="2:33">
      <c r="B62" s="61"/>
      <c r="C62" s="68" t="s">
        <v>853</v>
      </c>
      <c r="D62" s="61">
        <v>82</v>
      </c>
      <c r="E62" s="61" t="s">
        <v>39</v>
      </c>
      <c r="F62" s="61"/>
      <c r="G62" s="61" t="s">
        <v>145</v>
      </c>
      <c r="H62" s="68" t="s">
        <v>390</v>
      </c>
      <c r="I62" s="20">
        <v>6</v>
      </c>
      <c r="J62" s="20">
        <v>39</v>
      </c>
      <c r="K62" s="20">
        <v>24</v>
      </c>
      <c r="L62" s="20"/>
      <c r="M62" s="20">
        <v>43</v>
      </c>
      <c r="P62" s="20"/>
      <c r="Q62" s="21"/>
      <c r="R62" s="20">
        <v>38.39</v>
      </c>
      <c r="T62" s="85">
        <f t="shared" si="12"/>
        <v>25.337400000000002</v>
      </c>
      <c r="U62" s="25">
        <v>25.27</v>
      </c>
      <c r="W62" s="24">
        <v>65</v>
      </c>
      <c r="Y62" s="65">
        <f t="shared" si="3"/>
        <v>0</v>
      </c>
      <c r="Z62" s="65">
        <f t="shared" si="11"/>
        <v>0</v>
      </c>
      <c r="AC62" s="30">
        <f>(Y62*Z$4-0.65-T62)/T62</f>
        <v>-1.0256537766305935</v>
      </c>
      <c r="AD62" s="86">
        <f>Y62*Z$4-0.65-T62</f>
        <v>-25.987400000000001</v>
      </c>
      <c r="AE62" s="60" t="s">
        <v>636</v>
      </c>
      <c r="AF62" s="60" t="s">
        <v>1</v>
      </c>
      <c r="AG62" s="60" t="s">
        <v>637</v>
      </c>
    </row>
    <row r="63" spans="2:33">
      <c r="B63" s="61" t="s">
        <v>58</v>
      </c>
      <c r="C63" s="68" t="s">
        <v>395</v>
      </c>
      <c r="D63" s="61">
        <v>86</v>
      </c>
      <c r="E63" s="61" t="s">
        <v>40</v>
      </c>
      <c r="F63" s="61"/>
      <c r="G63" s="61" t="s">
        <v>145</v>
      </c>
      <c r="H63" s="68" t="s">
        <v>390</v>
      </c>
      <c r="I63" s="20">
        <v>4</v>
      </c>
      <c r="J63" s="20">
        <v>2</v>
      </c>
      <c r="K63" s="20">
        <v>2</v>
      </c>
      <c r="L63" s="20"/>
      <c r="M63" s="20">
        <v>2</v>
      </c>
      <c r="N63" s="20">
        <v>8</v>
      </c>
      <c r="O63" s="21"/>
      <c r="P63" s="20"/>
      <c r="Q63" s="21"/>
      <c r="R63" s="20">
        <v>48.52</v>
      </c>
      <c r="T63" s="85">
        <f t="shared" si="12"/>
        <v>32.023200000000003</v>
      </c>
      <c r="U63" s="25">
        <v>33.369999999999997</v>
      </c>
      <c r="W63" s="24">
        <v>83</v>
      </c>
      <c r="Y63" s="65">
        <f t="shared" si="3"/>
        <v>0</v>
      </c>
      <c r="Z63" s="65">
        <f t="shared" si="11"/>
        <v>0</v>
      </c>
      <c r="AC63" s="30">
        <f>(Y63*Z$4-0.65-U63)/U63</f>
        <v>-1.0194785735690739</v>
      </c>
      <c r="AD63" s="86">
        <f>Y63*Z$4-0.65-U63</f>
        <v>-34.019999999999996</v>
      </c>
      <c r="AE63" s="60" t="s">
        <v>636</v>
      </c>
      <c r="AF63" s="60" t="s">
        <v>1</v>
      </c>
      <c r="AG63" s="60" t="s">
        <v>639</v>
      </c>
    </row>
    <row r="64" spans="2:33">
      <c r="B64" s="61" t="s">
        <v>225</v>
      </c>
      <c r="C64" s="68" t="s">
        <v>452</v>
      </c>
      <c r="D64" s="61">
        <v>81</v>
      </c>
      <c r="E64" s="61" t="s">
        <v>40</v>
      </c>
      <c r="F64" s="61"/>
      <c r="G64" s="61" t="s">
        <v>145</v>
      </c>
      <c r="H64" s="68" t="s">
        <v>390</v>
      </c>
      <c r="I64" s="20">
        <v>4</v>
      </c>
      <c r="J64" s="20">
        <v>8</v>
      </c>
      <c r="K64" s="20">
        <v>8</v>
      </c>
      <c r="L64" s="20"/>
      <c r="M64" s="20">
        <v>4</v>
      </c>
      <c r="N64" s="20">
        <v>8</v>
      </c>
      <c r="O64" s="21"/>
      <c r="P64" s="20"/>
      <c r="Q64" s="21"/>
      <c r="R64" s="20">
        <v>56.53</v>
      </c>
      <c r="T64" s="85">
        <f t="shared" si="12"/>
        <v>37.309800000000003</v>
      </c>
      <c r="U64" s="25">
        <v>37.619999999999997</v>
      </c>
      <c r="W64" s="24">
        <v>90</v>
      </c>
      <c r="Y64" s="65">
        <f t="shared" si="3"/>
        <v>0</v>
      </c>
      <c r="Z64" s="65">
        <f t="shared" si="11"/>
        <v>0</v>
      </c>
      <c r="AC64" s="30">
        <f>(Y64*Z$4-0.65-U64)/U64</f>
        <v>-1.0172780435938331</v>
      </c>
      <c r="AD64" s="86">
        <f>Y64*Z$4-0.65-U64</f>
        <v>-38.269999999999996</v>
      </c>
      <c r="AE64" s="60" t="s">
        <v>635</v>
      </c>
      <c r="AF64" s="60" t="s">
        <v>1</v>
      </c>
      <c r="AG64" s="60" t="s">
        <v>637</v>
      </c>
    </row>
    <row r="65" spans="1:33">
      <c r="A65" s="59" t="s">
        <v>896</v>
      </c>
      <c r="B65" s="60" t="s">
        <v>144</v>
      </c>
      <c r="C65" s="68"/>
      <c r="D65" s="61">
        <v>88</v>
      </c>
      <c r="E65" s="61" t="s">
        <v>40</v>
      </c>
      <c r="F65" s="61"/>
      <c r="G65" s="61" t="s">
        <v>758</v>
      </c>
      <c r="H65" s="68" t="s">
        <v>921</v>
      </c>
      <c r="I65" s="20"/>
      <c r="J65" s="20"/>
      <c r="K65" s="20"/>
      <c r="L65" s="20"/>
      <c r="M65" s="20"/>
      <c r="N65" s="20"/>
      <c r="O65" s="21"/>
      <c r="P65" s="21">
        <v>50</v>
      </c>
      <c r="Q65" s="21"/>
      <c r="T65" s="148">
        <v>23.83</v>
      </c>
      <c r="X65" s="166">
        <v>65</v>
      </c>
      <c r="Y65" s="65">
        <f>X65/1.2</f>
        <v>54.166666666666671</v>
      </c>
      <c r="Z65" s="65">
        <f>X65*Z$6</f>
        <v>37.699999999999996</v>
      </c>
      <c r="AC65" s="30">
        <f>(Y65*Z$6-0.75-T65)/T65</f>
        <v>0.28689327178626395</v>
      </c>
      <c r="AD65" s="86">
        <f>Y65*Z$6-0.75-T65</f>
        <v>6.8366666666666696</v>
      </c>
    </row>
    <row r="66" spans="1:33">
      <c r="C66" s="68" t="s">
        <v>472</v>
      </c>
      <c r="D66" s="61">
        <v>88</v>
      </c>
      <c r="E66" s="61" t="s">
        <v>40</v>
      </c>
      <c r="F66" s="61" t="s">
        <v>5</v>
      </c>
      <c r="G66" s="61" t="s">
        <v>145</v>
      </c>
      <c r="H66" s="68" t="s">
        <v>390</v>
      </c>
      <c r="I66" s="20">
        <v>8</v>
      </c>
      <c r="J66" s="20" t="s">
        <v>788</v>
      </c>
      <c r="K66" s="20" t="s">
        <v>817</v>
      </c>
      <c r="L66" s="20"/>
      <c r="M66" s="92" t="s">
        <v>753</v>
      </c>
      <c r="N66" s="20">
        <v>40</v>
      </c>
      <c r="O66" s="21"/>
      <c r="P66" s="20"/>
      <c r="Q66" s="21"/>
      <c r="R66" s="20">
        <v>54.85</v>
      </c>
      <c r="T66" s="85">
        <f t="shared" si="12"/>
        <v>36.201000000000001</v>
      </c>
      <c r="U66" s="25">
        <v>36.5</v>
      </c>
      <c r="W66" s="24">
        <v>90</v>
      </c>
      <c r="Y66" s="65">
        <f t="shared" si="3"/>
        <v>0</v>
      </c>
      <c r="Z66" s="65">
        <f t="shared" si="11"/>
        <v>0</v>
      </c>
      <c r="AC66" s="30">
        <f>(Y66*Z$4-0.65-T66)/T66</f>
        <v>-1.0179553051020689</v>
      </c>
      <c r="AD66" s="86">
        <f>Y66*Z$4-0.65-T66</f>
        <v>-36.850999999999999</v>
      </c>
      <c r="AE66" s="60" t="s">
        <v>636</v>
      </c>
      <c r="AF66" s="60" t="s">
        <v>1</v>
      </c>
      <c r="AG66" s="60" t="s">
        <v>639</v>
      </c>
    </row>
    <row r="67" spans="1:33">
      <c r="B67" s="61" t="s">
        <v>59</v>
      </c>
      <c r="C67" s="68"/>
      <c r="D67" s="61">
        <v>88</v>
      </c>
      <c r="E67" s="61" t="s">
        <v>40</v>
      </c>
      <c r="F67" s="61"/>
      <c r="G67" s="88" t="s">
        <v>758</v>
      </c>
      <c r="H67" s="89" t="s">
        <v>759</v>
      </c>
      <c r="I67" s="92"/>
      <c r="J67" s="20">
        <v>40</v>
      </c>
      <c r="K67" s="20">
        <v>16</v>
      </c>
      <c r="L67" s="20"/>
      <c r="M67" s="92"/>
      <c r="N67" s="20"/>
      <c r="O67" s="21"/>
      <c r="P67" s="20"/>
      <c r="Q67" s="21"/>
      <c r="T67" s="85">
        <v>25.37</v>
      </c>
      <c r="U67" s="93"/>
      <c r="W67" s="24">
        <v>65</v>
      </c>
      <c r="Y67" s="65">
        <f>X67/1.2</f>
        <v>0</v>
      </c>
      <c r="Z67" s="65">
        <f>X67*Z$6</f>
        <v>0</v>
      </c>
      <c r="AC67" s="30">
        <f>(Y67*Z$6-0.65-T67)/T67</f>
        <v>-1.0256208119826566</v>
      </c>
      <c r="AD67" s="86">
        <f>Y67*Z$6-0.65-T67</f>
        <v>-26.02</v>
      </c>
      <c r="AE67" s="60" t="s">
        <v>636</v>
      </c>
      <c r="AF67" s="60" t="s">
        <v>636</v>
      </c>
      <c r="AG67" s="60" t="s">
        <v>645</v>
      </c>
    </row>
    <row r="68" spans="1:33">
      <c r="A68" s="59" t="s">
        <v>896</v>
      </c>
      <c r="B68" s="61"/>
      <c r="C68" s="68"/>
      <c r="D68" s="61">
        <v>88</v>
      </c>
      <c r="E68" s="61" t="s">
        <v>40</v>
      </c>
      <c r="F68" s="61"/>
      <c r="G68" s="88" t="s">
        <v>758</v>
      </c>
      <c r="H68" s="89" t="s">
        <v>920</v>
      </c>
      <c r="I68" s="92"/>
      <c r="J68" s="20"/>
      <c r="K68" s="20"/>
      <c r="L68" s="20"/>
      <c r="M68" s="92"/>
      <c r="N68" s="20"/>
      <c r="O68" s="21"/>
      <c r="P68" s="21">
        <v>75</v>
      </c>
      <c r="Q68" s="21"/>
      <c r="T68" s="148">
        <v>25.05</v>
      </c>
      <c r="U68" s="93"/>
      <c r="X68" s="166">
        <v>65</v>
      </c>
      <c r="Y68" s="65">
        <f>X68/1.2</f>
        <v>54.166666666666671</v>
      </c>
      <c r="Z68" s="65">
        <f>X68*Z$6</f>
        <v>37.699999999999996</v>
      </c>
      <c r="AC68" s="30">
        <f>(Y68*Z$6-0.75-T68)/T68</f>
        <v>0.22421823020625417</v>
      </c>
      <c r="AD68" s="86">
        <f>Y68*Z$6-0.75-T68</f>
        <v>5.6166666666666671</v>
      </c>
    </row>
    <row r="69" spans="1:33">
      <c r="C69" s="68" t="s">
        <v>562</v>
      </c>
      <c r="D69" s="61">
        <v>88</v>
      </c>
      <c r="E69" s="61" t="s">
        <v>40</v>
      </c>
      <c r="F69" s="61"/>
      <c r="G69" s="61" t="s">
        <v>128</v>
      </c>
      <c r="H69" s="68" t="s">
        <v>626</v>
      </c>
      <c r="I69" s="20"/>
      <c r="J69" s="20">
        <v>8</v>
      </c>
      <c r="K69" s="20">
        <v>8</v>
      </c>
      <c r="L69" s="20"/>
      <c r="M69" s="20">
        <v>6</v>
      </c>
      <c r="N69" s="20">
        <v>125</v>
      </c>
      <c r="O69" s="21"/>
      <c r="P69" s="20"/>
      <c r="Q69" s="21"/>
      <c r="R69" s="20">
        <v>46.39</v>
      </c>
      <c r="T69" s="85">
        <f t="shared" si="12"/>
        <v>30.617400000000004</v>
      </c>
      <c r="W69" s="24">
        <v>80</v>
      </c>
      <c r="X69" s="24"/>
      <c r="Y69" s="65">
        <f t="shared" si="3"/>
        <v>0</v>
      </c>
      <c r="Z69" s="65">
        <f t="shared" si="11"/>
        <v>0</v>
      </c>
      <c r="AC69" s="30" t="e">
        <f>(Y69*Z$4-0.65-U69)/U69</f>
        <v>#DIV/0!</v>
      </c>
      <c r="AD69" s="86">
        <f>Y69*Z$4-0.65-U69</f>
        <v>-0.65</v>
      </c>
      <c r="AE69" s="60" t="s">
        <v>636</v>
      </c>
      <c r="AF69" s="60" t="s">
        <v>1</v>
      </c>
      <c r="AG69" s="60" t="s">
        <v>639</v>
      </c>
    </row>
    <row r="70" spans="1:33">
      <c r="B70" s="61"/>
      <c r="C70" s="68" t="s">
        <v>396</v>
      </c>
      <c r="D70" s="61">
        <v>88</v>
      </c>
      <c r="E70" s="61" t="s">
        <v>40</v>
      </c>
      <c r="F70" s="61"/>
      <c r="G70" s="61" t="s">
        <v>145</v>
      </c>
      <c r="H70" s="68" t="s">
        <v>184</v>
      </c>
      <c r="I70" s="20">
        <v>8</v>
      </c>
      <c r="J70" s="20">
        <v>134</v>
      </c>
      <c r="K70" s="20">
        <v>78</v>
      </c>
      <c r="L70" s="20"/>
      <c r="M70" s="20">
        <v>99</v>
      </c>
      <c r="N70" s="20"/>
      <c r="O70" s="21"/>
      <c r="P70" s="20"/>
      <c r="Q70" s="21"/>
      <c r="R70" s="20">
        <v>50.63</v>
      </c>
      <c r="T70" s="85">
        <f t="shared" si="12"/>
        <v>33.415800000000004</v>
      </c>
      <c r="U70" s="25">
        <v>33.86</v>
      </c>
      <c r="W70" s="24">
        <v>83</v>
      </c>
      <c r="Y70" s="65">
        <f t="shared" si="3"/>
        <v>0</v>
      </c>
      <c r="Z70" s="65">
        <f t="shared" si="11"/>
        <v>0</v>
      </c>
      <c r="AC70" s="30">
        <f>(Y70*Z$4-0.65-T70)/T70</f>
        <v>-1.0194518760586309</v>
      </c>
      <c r="AD70" s="86">
        <f>Y70*Z$4-0.65-T70</f>
        <v>-34.065800000000003</v>
      </c>
      <c r="AE70" s="60" t="s">
        <v>636</v>
      </c>
      <c r="AF70" s="60" t="s">
        <v>1</v>
      </c>
      <c r="AG70" s="60" t="s">
        <v>639</v>
      </c>
    </row>
    <row r="71" spans="1:33">
      <c r="B71" s="61"/>
      <c r="C71" s="68" t="s">
        <v>505</v>
      </c>
      <c r="D71" s="61">
        <v>88</v>
      </c>
      <c r="E71" s="61" t="s">
        <v>40</v>
      </c>
      <c r="F71" s="61"/>
      <c r="G71" s="61" t="s">
        <v>490</v>
      </c>
      <c r="H71" s="68" t="s">
        <v>623</v>
      </c>
      <c r="I71" s="20"/>
      <c r="J71" s="20">
        <v>20</v>
      </c>
      <c r="K71" s="20">
        <v>20</v>
      </c>
      <c r="L71" s="20"/>
      <c r="M71" s="20">
        <v>10</v>
      </c>
      <c r="N71" s="20"/>
      <c r="O71" s="21"/>
      <c r="P71" s="20"/>
      <c r="Q71" s="21"/>
      <c r="R71" s="20">
        <v>48.03</v>
      </c>
      <c r="T71" s="85">
        <f t="shared" si="12"/>
        <v>31.699800000000003</v>
      </c>
      <c r="W71" s="24">
        <v>90</v>
      </c>
      <c r="X71" s="24"/>
      <c r="Y71" s="65">
        <f>X71/1.2</f>
        <v>0</v>
      </c>
      <c r="Z71" s="65">
        <f>X71*Z$6</f>
        <v>0</v>
      </c>
      <c r="AC71" s="30" t="e">
        <f>(Y71*Z$6-0.65-U71)/U71</f>
        <v>#DIV/0!</v>
      </c>
      <c r="AD71" s="86">
        <f>Y71*Z$6-0.65-U71</f>
        <v>-0.65</v>
      </c>
      <c r="AE71" s="60" t="s">
        <v>636</v>
      </c>
      <c r="AF71" s="60" t="s">
        <v>1</v>
      </c>
      <c r="AG71" s="60" t="s">
        <v>639</v>
      </c>
    </row>
    <row r="72" spans="1:33">
      <c r="B72" s="61" t="s">
        <v>60</v>
      </c>
      <c r="C72" s="68" t="s">
        <v>531</v>
      </c>
      <c r="D72" s="61">
        <v>91</v>
      </c>
      <c r="E72" s="61" t="s">
        <v>40</v>
      </c>
      <c r="F72" s="61"/>
      <c r="G72" s="61" t="s">
        <v>145</v>
      </c>
      <c r="H72" s="68" t="s">
        <v>184</v>
      </c>
      <c r="I72" s="20" t="s">
        <v>854</v>
      </c>
      <c r="J72" s="20" t="s">
        <v>789</v>
      </c>
      <c r="K72" s="20" t="s">
        <v>818</v>
      </c>
      <c r="L72" s="20"/>
      <c r="M72" s="20" t="s">
        <v>752</v>
      </c>
      <c r="N72" s="20">
        <v>75</v>
      </c>
      <c r="O72" s="21"/>
      <c r="P72" s="20"/>
      <c r="Q72" s="21"/>
      <c r="R72" s="20">
        <v>54.42</v>
      </c>
      <c r="T72" s="85">
        <f t="shared" si="12"/>
        <v>35.917200000000001</v>
      </c>
      <c r="U72" s="25">
        <v>36.299999999999997</v>
      </c>
      <c r="W72" s="24">
        <v>88</v>
      </c>
      <c r="Y72" s="65">
        <f t="shared" ref="Y72:Y84" si="13">X72/1.2</f>
        <v>0</v>
      </c>
      <c r="Z72" s="65">
        <f t="shared" si="11"/>
        <v>0</v>
      </c>
      <c r="AC72" s="30">
        <f>(Y72*Z$4-0.65-T72)/T72</f>
        <v>-1.0180971790674105</v>
      </c>
      <c r="AD72" s="86">
        <f>Y72*Z$4-0.65-T72</f>
        <v>-36.5672</v>
      </c>
      <c r="AE72" s="60" t="s">
        <v>636</v>
      </c>
      <c r="AF72" s="60" t="s">
        <v>1</v>
      </c>
      <c r="AG72" s="60" t="s">
        <v>639</v>
      </c>
    </row>
    <row r="73" spans="1:33">
      <c r="B73" s="61" t="s">
        <v>204</v>
      </c>
      <c r="C73" s="68" t="s">
        <v>532</v>
      </c>
      <c r="D73" s="61">
        <v>94</v>
      </c>
      <c r="E73" s="61" t="s">
        <v>40</v>
      </c>
      <c r="F73" s="61"/>
      <c r="G73" s="61" t="s">
        <v>145</v>
      </c>
      <c r="H73" s="68" t="s">
        <v>184</v>
      </c>
      <c r="I73" s="20">
        <v>4</v>
      </c>
      <c r="J73" s="20"/>
      <c r="K73" s="20"/>
      <c r="L73" s="20"/>
      <c r="M73" s="20">
        <v>12</v>
      </c>
      <c r="N73" s="20">
        <v>8</v>
      </c>
      <c r="O73" s="21"/>
      <c r="P73" s="20"/>
      <c r="Q73" s="21"/>
      <c r="R73" s="20">
        <v>69.61</v>
      </c>
      <c r="T73" s="85">
        <f t="shared" si="12"/>
        <v>45.942599999999999</v>
      </c>
      <c r="U73" s="25">
        <v>46.32</v>
      </c>
      <c r="W73" s="24">
        <v>115</v>
      </c>
      <c r="Y73" s="65">
        <f t="shared" si="13"/>
        <v>0</v>
      </c>
      <c r="Z73" s="65">
        <f t="shared" si="11"/>
        <v>0</v>
      </c>
      <c r="AC73" s="30">
        <f>(Y73*Z$4-0.65-T73)/T73</f>
        <v>-1.0141480891373147</v>
      </c>
      <c r="AD73" s="86">
        <f>Y73*Z$4-0.65-T73</f>
        <v>-46.592599999999997</v>
      </c>
      <c r="AE73" s="60" t="s">
        <v>636</v>
      </c>
      <c r="AF73" s="60" t="s">
        <v>1</v>
      </c>
      <c r="AG73" s="60" t="s">
        <v>639</v>
      </c>
    </row>
    <row r="74" spans="1:33">
      <c r="B74" s="61" t="s">
        <v>154</v>
      </c>
      <c r="C74" s="68" t="s">
        <v>473</v>
      </c>
      <c r="D74" s="61">
        <v>96</v>
      </c>
      <c r="E74" s="61" t="s">
        <v>42</v>
      </c>
      <c r="F74" s="61"/>
      <c r="G74" s="61" t="s">
        <v>145</v>
      </c>
      <c r="H74" s="68" t="s">
        <v>184</v>
      </c>
      <c r="I74" s="20"/>
      <c r="J74" s="20">
        <v>6</v>
      </c>
      <c r="K74" s="20">
        <v>6</v>
      </c>
      <c r="L74" s="20"/>
      <c r="M74" s="20">
        <v>8</v>
      </c>
      <c r="N74" s="20">
        <v>4</v>
      </c>
      <c r="O74" s="21"/>
      <c r="P74" s="20"/>
      <c r="Q74" s="21"/>
      <c r="R74" s="20">
        <v>79.739999999999995</v>
      </c>
      <c r="T74" s="85">
        <f t="shared" ref="T74:T138" si="14">R74*T$4</f>
        <v>54.701639999999998</v>
      </c>
      <c r="W74" s="24">
        <v>135</v>
      </c>
      <c r="Y74" s="65">
        <f t="shared" si="13"/>
        <v>0</v>
      </c>
      <c r="Z74" s="65">
        <f t="shared" si="11"/>
        <v>0</v>
      </c>
      <c r="AC74" s="30">
        <f>(Y74*Z$4-0.65-T74)/T74</f>
        <v>-1.0118826419098221</v>
      </c>
      <c r="AD74" s="86">
        <f>Y74*Z$4-0.65-T74</f>
        <v>-55.351639999999996</v>
      </c>
      <c r="AE74" s="60" t="s">
        <v>636</v>
      </c>
      <c r="AF74" s="60" t="s">
        <v>1</v>
      </c>
      <c r="AG74" s="60" t="s">
        <v>639</v>
      </c>
    </row>
    <row r="75" spans="1:33">
      <c r="B75" s="61" t="s">
        <v>118</v>
      </c>
      <c r="C75" s="68" t="s">
        <v>855</v>
      </c>
      <c r="D75" s="61">
        <v>92</v>
      </c>
      <c r="E75" s="61" t="s">
        <v>42</v>
      </c>
      <c r="F75" s="61"/>
      <c r="G75" s="88" t="s">
        <v>758</v>
      </c>
      <c r="H75" s="89" t="s">
        <v>759</v>
      </c>
      <c r="I75" s="20">
        <v>22</v>
      </c>
      <c r="J75" s="20">
        <v>18</v>
      </c>
      <c r="K75" s="20"/>
      <c r="L75" s="20"/>
      <c r="M75" s="20"/>
      <c r="N75" s="20"/>
      <c r="O75" s="21"/>
      <c r="P75" s="20"/>
      <c r="Q75" s="21"/>
      <c r="T75" s="85">
        <v>33.58</v>
      </c>
      <c r="U75" s="25">
        <v>33.58</v>
      </c>
      <c r="W75" s="24">
        <v>83</v>
      </c>
      <c r="X75" s="166">
        <v>75</v>
      </c>
      <c r="Y75" s="65">
        <f t="shared" si="13"/>
        <v>62.5</v>
      </c>
      <c r="Z75" s="65">
        <f>X75*Z$6</f>
        <v>43.5</v>
      </c>
      <c r="AC75" s="30">
        <f>(Y75*Z$6-0.65-T75)/T75</f>
        <v>6.0154854079809507E-2</v>
      </c>
      <c r="AD75" s="86">
        <f>Y75*Z$6-0.65-T75</f>
        <v>2.0200000000000031</v>
      </c>
      <c r="AE75" s="60" t="s">
        <v>1</v>
      </c>
      <c r="AF75" s="60" t="s">
        <v>1</v>
      </c>
      <c r="AG75" s="60" t="s">
        <v>645</v>
      </c>
    </row>
    <row r="76" spans="1:33">
      <c r="B76" s="61"/>
      <c r="C76" s="68"/>
      <c r="D76" s="61">
        <v>96</v>
      </c>
      <c r="E76" s="61" t="s">
        <v>42</v>
      </c>
      <c r="F76" s="61" t="s">
        <v>5</v>
      </c>
      <c r="G76" s="88" t="s">
        <v>758</v>
      </c>
      <c r="H76" s="89" t="s">
        <v>921</v>
      </c>
      <c r="I76" s="20"/>
      <c r="J76" s="20"/>
      <c r="K76" s="20"/>
      <c r="L76" s="20"/>
      <c r="M76" s="20"/>
      <c r="N76" s="20"/>
      <c r="O76" s="21"/>
      <c r="P76" s="21">
        <v>50</v>
      </c>
      <c r="Q76" s="21"/>
      <c r="T76" s="148">
        <v>29.6</v>
      </c>
      <c r="X76" s="166">
        <v>80</v>
      </c>
      <c r="Y76" s="65">
        <f>X76/1.2</f>
        <v>66.666666666666671</v>
      </c>
      <c r="Z76" s="65">
        <f>X76*Z$6</f>
        <v>46.4</v>
      </c>
      <c r="AC76" s="30">
        <f>(Y76*Z$6-0.75-T76)/T76</f>
        <v>0.28096846846846835</v>
      </c>
      <c r="AD76" s="86">
        <f>Y76*Z$6-0.75-T76</f>
        <v>8.3166666666666629</v>
      </c>
    </row>
    <row r="77" spans="1:33">
      <c r="C77" s="68" t="s">
        <v>614</v>
      </c>
      <c r="D77" s="61">
        <v>92</v>
      </c>
      <c r="E77" s="61" t="s">
        <v>40</v>
      </c>
      <c r="F77" s="61"/>
      <c r="G77" s="61" t="s">
        <v>616</v>
      </c>
      <c r="H77" s="68" t="s">
        <v>615</v>
      </c>
      <c r="I77" s="20">
        <v>2</v>
      </c>
      <c r="J77" s="20">
        <v>22</v>
      </c>
      <c r="K77" s="20">
        <v>10</v>
      </c>
      <c r="L77" s="20"/>
      <c r="M77" s="20">
        <v>8</v>
      </c>
      <c r="N77" s="20">
        <v>100</v>
      </c>
      <c r="O77" s="21"/>
      <c r="P77" s="20"/>
      <c r="T77" s="85">
        <f t="shared" si="14"/>
        <v>0</v>
      </c>
      <c r="U77" s="25">
        <v>47.61</v>
      </c>
      <c r="W77" s="24">
        <v>105</v>
      </c>
      <c r="Y77" s="65">
        <f t="shared" si="13"/>
        <v>0</v>
      </c>
      <c r="Z77" s="65">
        <f t="shared" si="11"/>
        <v>0</v>
      </c>
      <c r="AC77" s="30">
        <f>(Y77*Z$4-0.65-U77)/U77</f>
        <v>-1.0136525939928587</v>
      </c>
      <c r="AD77" s="86">
        <f>Y77*Z$4-0.65-U77</f>
        <v>-48.26</v>
      </c>
      <c r="AE77" s="60" t="s">
        <v>636</v>
      </c>
      <c r="AF77" s="60" t="s">
        <v>1</v>
      </c>
      <c r="AG77" s="60" t="s">
        <v>639</v>
      </c>
    </row>
    <row r="78" spans="1:33">
      <c r="C78" s="68" t="s">
        <v>474</v>
      </c>
      <c r="D78" s="61">
        <v>92</v>
      </c>
      <c r="E78" s="61" t="s">
        <v>40</v>
      </c>
      <c r="F78" s="61"/>
      <c r="G78" s="61" t="s">
        <v>145</v>
      </c>
      <c r="H78" s="68" t="s">
        <v>184</v>
      </c>
      <c r="I78" s="20">
        <v>10</v>
      </c>
      <c r="J78" s="20">
        <v>97</v>
      </c>
      <c r="K78" s="20">
        <v>75</v>
      </c>
      <c r="L78" s="20"/>
      <c r="M78" s="20">
        <v>52</v>
      </c>
      <c r="N78" s="20"/>
      <c r="O78" s="21"/>
      <c r="P78" s="20"/>
      <c r="Q78" s="21"/>
      <c r="R78" s="20">
        <v>70.88</v>
      </c>
      <c r="T78" s="85">
        <f>R78*T$5</f>
        <v>46.780799999999999</v>
      </c>
      <c r="U78" s="25">
        <v>47.17</v>
      </c>
      <c r="W78" s="24">
        <v>115</v>
      </c>
      <c r="Y78" s="65">
        <f t="shared" si="13"/>
        <v>0</v>
      </c>
      <c r="Z78" s="65">
        <f t="shared" si="11"/>
        <v>0</v>
      </c>
      <c r="AC78" s="30">
        <f>(Y78*Z$4-0.65-T78)/T78</f>
        <v>-1.0138945892331896</v>
      </c>
      <c r="AD78" s="86">
        <f>Y78*Z$4-0.65-T78</f>
        <v>-47.430799999999998</v>
      </c>
      <c r="AE78" s="60" t="s">
        <v>636</v>
      </c>
      <c r="AF78" s="60" t="s">
        <v>1</v>
      </c>
      <c r="AG78" s="60" t="s">
        <v>639</v>
      </c>
    </row>
    <row r="79" spans="1:33">
      <c r="C79" s="68" t="s">
        <v>506</v>
      </c>
      <c r="D79" s="61">
        <v>92</v>
      </c>
      <c r="E79" s="61" t="s">
        <v>42</v>
      </c>
      <c r="F79" s="61"/>
      <c r="G79" s="61" t="s">
        <v>490</v>
      </c>
      <c r="H79" s="68" t="s">
        <v>623</v>
      </c>
      <c r="I79" s="20"/>
      <c r="J79" s="20">
        <v>38</v>
      </c>
      <c r="K79" s="20">
        <v>20</v>
      </c>
      <c r="L79" s="20"/>
      <c r="M79" s="20">
        <v>12</v>
      </c>
      <c r="N79" s="20"/>
      <c r="O79" s="21"/>
      <c r="P79" s="20"/>
      <c r="Q79" s="21"/>
      <c r="R79" s="20">
        <v>74.459999999999994</v>
      </c>
      <c r="T79" s="85">
        <f t="shared" si="14"/>
        <v>51.079560000000001</v>
      </c>
      <c r="W79" s="24">
        <v>125</v>
      </c>
      <c r="X79" s="24"/>
      <c r="Y79" s="65">
        <f t="shared" si="13"/>
        <v>0</v>
      </c>
      <c r="Z79" s="65">
        <f>X79*Z$6</f>
        <v>0</v>
      </c>
      <c r="AC79" s="30">
        <f>(Y79*Z$6-0.65-T79)/T79</f>
        <v>-1.0127252466544348</v>
      </c>
      <c r="AD79" s="86">
        <f>Y79*Z$6-0.65-T79</f>
        <v>-51.729559999999999</v>
      </c>
      <c r="AE79" s="60" t="s">
        <v>636</v>
      </c>
      <c r="AF79" s="60" t="s">
        <v>1</v>
      </c>
      <c r="AG79" s="60" t="s">
        <v>639</v>
      </c>
    </row>
    <row r="80" spans="1:33">
      <c r="A80" s="59" t="s">
        <v>896</v>
      </c>
      <c r="B80" s="61" t="s">
        <v>346</v>
      </c>
      <c r="C80" s="68"/>
      <c r="D80" s="61">
        <v>99</v>
      </c>
      <c r="E80" s="61" t="s">
        <v>42</v>
      </c>
      <c r="F80" s="61" t="s">
        <v>5</v>
      </c>
      <c r="G80" s="61" t="s">
        <v>758</v>
      </c>
      <c r="H80" s="68" t="s">
        <v>920</v>
      </c>
      <c r="I80" s="20"/>
      <c r="J80" s="20"/>
      <c r="K80" s="20"/>
      <c r="L80" s="20"/>
      <c r="M80" s="20"/>
      <c r="N80" s="20"/>
      <c r="O80" s="21"/>
      <c r="P80" s="21">
        <v>50</v>
      </c>
      <c r="Q80" s="21"/>
      <c r="T80" s="148">
        <v>31.77</v>
      </c>
      <c r="X80" s="166">
        <v>85</v>
      </c>
      <c r="Y80" s="65">
        <f>X80/1.2</f>
        <v>70.833333333333343</v>
      </c>
      <c r="Z80" s="65">
        <f>X80*Z$6</f>
        <v>49.3</v>
      </c>
      <c r="AC80" s="30">
        <f>(Y80*Z$6-0.75-T80)/T80</f>
        <v>0.26954149617039147</v>
      </c>
      <c r="AD80" s="86">
        <f>Y80*Z$6-0.75-T80</f>
        <v>8.5633333333333361</v>
      </c>
    </row>
    <row r="81" spans="2:33">
      <c r="C81" s="68" t="s">
        <v>439</v>
      </c>
      <c r="D81" s="61">
        <v>99</v>
      </c>
      <c r="E81" s="61" t="s">
        <v>40</v>
      </c>
      <c r="F81" s="61" t="s">
        <v>5</v>
      </c>
      <c r="G81" s="61" t="s">
        <v>145</v>
      </c>
      <c r="H81" s="68" t="s">
        <v>184</v>
      </c>
      <c r="I81" s="20">
        <v>4</v>
      </c>
      <c r="J81" s="20">
        <v>85</v>
      </c>
      <c r="K81" s="20">
        <v>64</v>
      </c>
      <c r="L81" s="20"/>
      <c r="M81" s="20">
        <v>40</v>
      </c>
      <c r="N81" s="20">
        <v>75</v>
      </c>
      <c r="O81" s="21"/>
      <c r="P81" s="20"/>
      <c r="Q81" s="21"/>
      <c r="R81" s="20">
        <v>83.54</v>
      </c>
      <c r="T81" s="85">
        <f>R81*T$5</f>
        <v>55.136400000000009</v>
      </c>
      <c r="U81" s="25">
        <v>55.59</v>
      </c>
      <c r="W81" s="24">
        <v>135</v>
      </c>
      <c r="Y81" s="65">
        <f t="shared" si="13"/>
        <v>0</v>
      </c>
      <c r="Z81" s="65">
        <f t="shared" si="11"/>
        <v>0</v>
      </c>
      <c r="AC81" s="30">
        <f>(Y81*Z$4-0.65-T81)/T81</f>
        <v>-1.0117889452340014</v>
      </c>
      <c r="AD81" s="86">
        <f>Y81*Z$4-0.65-T81</f>
        <v>-55.786400000000008</v>
      </c>
      <c r="AE81" s="60" t="s">
        <v>636</v>
      </c>
      <c r="AF81" s="60" t="s">
        <v>1</v>
      </c>
      <c r="AG81" s="60" t="s">
        <v>641</v>
      </c>
    </row>
    <row r="82" spans="2:33">
      <c r="B82" s="61"/>
      <c r="C82" s="68" t="s">
        <v>790</v>
      </c>
      <c r="D82" s="61">
        <v>99</v>
      </c>
      <c r="E82" s="61" t="s">
        <v>42</v>
      </c>
      <c r="F82" s="61" t="s">
        <v>5</v>
      </c>
      <c r="G82" s="61" t="s">
        <v>490</v>
      </c>
      <c r="H82" s="68" t="s">
        <v>623</v>
      </c>
      <c r="I82" s="20">
        <v>7</v>
      </c>
      <c r="J82" s="20">
        <v>35</v>
      </c>
      <c r="K82" s="20">
        <v>16</v>
      </c>
      <c r="L82" s="20"/>
      <c r="M82" s="20">
        <v>20</v>
      </c>
      <c r="N82" s="20"/>
      <c r="O82" s="21"/>
      <c r="P82" s="20"/>
      <c r="Q82" s="21"/>
      <c r="R82" s="20">
        <v>81.96</v>
      </c>
      <c r="T82" s="85">
        <f t="shared" si="14"/>
        <v>56.224559999999997</v>
      </c>
      <c r="U82" s="25">
        <v>56.22</v>
      </c>
      <c r="W82" s="24">
        <v>145</v>
      </c>
      <c r="Y82" s="65">
        <f t="shared" si="13"/>
        <v>0</v>
      </c>
      <c r="Z82" s="65">
        <f>X82*Z$6</f>
        <v>0</v>
      </c>
      <c r="AC82" s="30">
        <f>(Y82*Z$6-0.65-T82)/T82</f>
        <v>-1.0115607841128502</v>
      </c>
      <c r="AD82" s="86">
        <f>Y82*Z$6-0.65-T82</f>
        <v>-56.874559999999995</v>
      </c>
      <c r="AE82" s="60" t="s">
        <v>636</v>
      </c>
      <c r="AF82" s="60" t="s">
        <v>1</v>
      </c>
      <c r="AG82" s="60" t="s">
        <v>639</v>
      </c>
    </row>
    <row r="83" spans="2:33">
      <c r="B83" s="61" t="s">
        <v>88</v>
      </c>
      <c r="C83" s="68" t="s">
        <v>440</v>
      </c>
      <c r="D83" s="61">
        <v>98</v>
      </c>
      <c r="E83" s="61" t="s">
        <v>41</v>
      </c>
      <c r="F83" s="61"/>
      <c r="G83" s="61" t="s">
        <v>145</v>
      </c>
      <c r="H83" s="68" t="s">
        <v>146</v>
      </c>
      <c r="I83" s="20">
        <v>2</v>
      </c>
      <c r="J83" s="20">
        <v>4</v>
      </c>
      <c r="K83" s="20"/>
      <c r="L83" s="20"/>
      <c r="M83" s="20">
        <v>4</v>
      </c>
      <c r="N83" s="20">
        <v>4</v>
      </c>
      <c r="O83" s="21"/>
      <c r="P83" s="20"/>
      <c r="Q83" s="21"/>
      <c r="R83" s="20">
        <v>99.31</v>
      </c>
      <c r="T83" s="85">
        <f t="shared" si="14"/>
        <v>68.126660000000001</v>
      </c>
      <c r="U83" s="25">
        <v>72.31</v>
      </c>
      <c r="W83" s="24">
        <v>175</v>
      </c>
      <c r="Y83" s="65">
        <f t="shared" si="13"/>
        <v>0</v>
      </c>
      <c r="Z83" s="65">
        <f t="shared" si="11"/>
        <v>0</v>
      </c>
      <c r="AC83" s="30">
        <f>(Y83*Z$4-0.65-U83)/U83</f>
        <v>-1.0089890748167611</v>
      </c>
      <c r="AD83" s="86">
        <f>Y83*Z$4-0.65-U83</f>
        <v>-72.960000000000008</v>
      </c>
      <c r="AE83" s="60" t="s">
        <v>636</v>
      </c>
      <c r="AF83" s="60" t="s">
        <v>1</v>
      </c>
      <c r="AG83" s="60" t="s">
        <v>640</v>
      </c>
    </row>
    <row r="84" spans="2:33">
      <c r="B84" s="61" t="s">
        <v>89</v>
      </c>
      <c r="C84" s="68" t="s">
        <v>441</v>
      </c>
      <c r="D84" s="61">
        <v>100</v>
      </c>
      <c r="E84" s="61" t="s">
        <v>41</v>
      </c>
      <c r="F84" s="61"/>
      <c r="G84" s="61" t="s">
        <v>145</v>
      </c>
      <c r="H84" s="68" t="s">
        <v>184</v>
      </c>
      <c r="I84" s="20"/>
      <c r="J84" s="20"/>
      <c r="K84" s="20"/>
      <c r="L84" s="20"/>
      <c r="M84" s="20"/>
      <c r="N84" s="20">
        <v>0</v>
      </c>
      <c r="O84" s="87"/>
      <c r="P84" s="20"/>
      <c r="Q84" s="21"/>
      <c r="R84" s="20">
        <v>117.8</v>
      </c>
      <c r="T84" s="85">
        <f t="shared" si="14"/>
        <v>80.8108</v>
      </c>
      <c r="W84" s="24">
        <v>195</v>
      </c>
      <c r="Y84" s="65">
        <f t="shared" si="13"/>
        <v>0</v>
      </c>
      <c r="Z84" s="65">
        <f t="shared" si="11"/>
        <v>0</v>
      </c>
      <c r="AC84" s="30">
        <f>(Y84*Z$4-0.65-T84)/T84</f>
        <v>-1.0080434793369204</v>
      </c>
      <c r="AD84" s="86">
        <f>Y84*Z$4-0.65-T84</f>
        <v>-81.460800000000006</v>
      </c>
      <c r="AE84" s="60" t="s">
        <v>636</v>
      </c>
      <c r="AF84" s="60" t="s">
        <v>1</v>
      </c>
      <c r="AG84" s="60" t="s">
        <v>639</v>
      </c>
    </row>
    <row r="85" spans="2:33">
      <c r="B85" s="84" t="s">
        <v>26</v>
      </c>
      <c r="D85" s="61"/>
      <c r="E85" s="61"/>
      <c r="F85" s="61"/>
      <c r="G85" s="61"/>
      <c r="H85" s="68"/>
      <c r="I85" s="20"/>
      <c r="J85" s="20"/>
      <c r="K85" s="20"/>
      <c r="L85" s="20"/>
      <c r="M85" s="20"/>
      <c r="N85" s="20"/>
      <c r="O85" s="21"/>
      <c r="P85" s="20"/>
      <c r="Q85" s="21"/>
      <c r="R85" s="26"/>
      <c r="S85" s="26"/>
      <c r="T85" s="85"/>
      <c r="AC85" s="30"/>
      <c r="AD85" s="86"/>
    </row>
    <row r="86" spans="2:33">
      <c r="B86" s="94" t="s">
        <v>139</v>
      </c>
      <c r="C86" s="60">
        <v>1540539</v>
      </c>
      <c r="D86" s="61">
        <v>80</v>
      </c>
      <c r="E86" s="61" t="s">
        <v>40</v>
      </c>
      <c r="F86" s="61"/>
      <c r="G86" s="61" t="s">
        <v>145</v>
      </c>
      <c r="H86" s="84" t="s">
        <v>696</v>
      </c>
      <c r="N86" s="26">
        <v>0</v>
      </c>
      <c r="P86" s="20"/>
      <c r="Q86" s="21"/>
      <c r="R86" s="20">
        <v>54.42</v>
      </c>
      <c r="T86" s="85">
        <f>R86*T$5</f>
        <v>35.917200000000001</v>
      </c>
      <c r="W86" s="24">
        <v>95</v>
      </c>
      <c r="Y86" s="65">
        <f t="shared" ref="Y86:Y153" si="15">X86/1.2</f>
        <v>0</v>
      </c>
      <c r="Z86" s="65">
        <f t="shared" ref="Z86:Z118" si="16">X86*Z$4</f>
        <v>0</v>
      </c>
      <c r="AC86" s="30">
        <f>(Y86*Z$4-0.65-T86)/T86</f>
        <v>-1.0180971790674105</v>
      </c>
      <c r="AD86" s="86">
        <f>Y86*Z$4-0.65-T86</f>
        <v>-36.5672</v>
      </c>
      <c r="AE86" s="60" t="s">
        <v>636</v>
      </c>
      <c r="AF86" s="60" t="s">
        <v>1</v>
      </c>
      <c r="AG86" s="60" t="s">
        <v>637</v>
      </c>
    </row>
    <row r="87" spans="2:33">
      <c r="B87" s="94" t="s">
        <v>228</v>
      </c>
      <c r="C87" s="60">
        <v>1540586</v>
      </c>
      <c r="D87" s="61">
        <v>77</v>
      </c>
      <c r="E87" s="61" t="s">
        <v>39</v>
      </c>
      <c r="F87" s="61"/>
      <c r="G87" s="61" t="s">
        <v>145</v>
      </c>
      <c r="H87" s="84" t="s">
        <v>696</v>
      </c>
      <c r="N87" s="26">
        <v>0</v>
      </c>
      <c r="P87" s="20"/>
      <c r="Q87" s="21"/>
      <c r="R87" s="20">
        <v>48.52</v>
      </c>
      <c r="T87" s="85">
        <f>R87*T$5</f>
        <v>32.023200000000003</v>
      </c>
      <c r="W87" s="24">
        <v>85</v>
      </c>
      <c r="Y87" s="65">
        <f t="shared" si="15"/>
        <v>0</v>
      </c>
      <c r="Z87" s="65">
        <f t="shared" si="16"/>
        <v>0</v>
      </c>
      <c r="AC87" s="30">
        <f>(Y87*Z$4-0.65-T87)/T87</f>
        <v>-1.0202977841065228</v>
      </c>
      <c r="AD87" s="86">
        <f>Y87*Z$4-0.65-T87</f>
        <v>-32.673200000000001</v>
      </c>
      <c r="AE87" s="60" t="s">
        <v>636</v>
      </c>
      <c r="AF87" s="60" t="s">
        <v>1</v>
      </c>
      <c r="AG87" s="60" t="s">
        <v>637</v>
      </c>
    </row>
    <row r="88" spans="2:33">
      <c r="B88" s="94" t="s">
        <v>90</v>
      </c>
      <c r="C88" s="60">
        <v>1540529</v>
      </c>
      <c r="D88" s="61">
        <v>82</v>
      </c>
      <c r="E88" s="61" t="s">
        <v>40</v>
      </c>
      <c r="F88" s="61"/>
      <c r="G88" s="61" t="s">
        <v>145</v>
      </c>
      <c r="H88" s="84" t="s">
        <v>696</v>
      </c>
      <c r="I88" s="95" t="s">
        <v>876</v>
      </c>
      <c r="J88" s="26">
        <v>26</v>
      </c>
      <c r="K88" s="26">
        <v>24</v>
      </c>
      <c r="M88" s="26">
        <v>42</v>
      </c>
      <c r="N88" s="26">
        <v>32</v>
      </c>
      <c r="P88" s="20"/>
      <c r="Q88" s="21"/>
      <c r="R88" s="20">
        <v>53.58</v>
      </c>
      <c r="T88" s="85">
        <f>R88*T$5</f>
        <v>35.3628</v>
      </c>
      <c r="U88" s="25">
        <v>35.65</v>
      </c>
      <c r="W88" s="24">
        <v>88</v>
      </c>
      <c r="Y88" s="65">
        <f t="shared" si="15"/>
        <v>0</v>
      </c>
      <c r="Z88" s="65">
        <f t="shared" si="16"/>
        <v>0</v>
      </c>
      <c r="AC88" s="30">
        <f>(Y88*Z$4-0.65-T88)/T88</f>
        <v>-1.018380897440248</v>
      </c>
      <c r="AD88" s="86">
        <f>Y88*Z$4-0.65-T88</f>
        <v>-36.012799999999999</v>
      </c>
      <c r="AE88" s="60" t="s">
        <v>636</v>
      </c>
      <c r="AF88" s="60" t="s">
        <v>1</v>
      </c>
      <c r="AG88" s="60" t="s">
        <v>637</v>
      </c>
    </row>
    <row r="89" spans="2:33">
      <c r="B89" s="94" t="s">
        <v>140</v>
      </c>
      <c r="C89" s="60">
        <v>1954515871</v>
      </c>
      <c r="D89" s="61">
        <v>85</v>
      </c>
      <c r="E89" s="61" t="s">
        <v>42</v>
      </c>
      <c r="F89" s="61"/>
      <c r="G89" s="88" t="s">
        <v>758</v>
      </c>
      <c r="H89" s="89" t="s">
        <v>759</v>
      </c>
      <c r="I89" s="26">
        <v>1</v>
      </c>
      <c r="J89" s="95"/>
      <c r="K89" s="95">
        <v>15</v>
      </c>
      <c r="L89" s="95"/>
      <c r="N89" s="26">
        <v>19</v>
      </c>
      <c r="P89" s="20"/>
      <c r="Q89" s="21"/>
      <c r="T89" s="85">
        <v>26.82</v>
      </c>
      <c r="U89" s="25">
        <v>26.82</v>
      </c>
      <c r="W89" s="24">
        <v>68</v>
      </c>
      <c r="X89" s="166">
        <v>60</v>
      </c>
      <c r="Y89" s="65">
        <f t="shared" si="15"/>
        <v>50</v>
      </c>
      <c r="Z89" s="65">
        <f>X89*Z$6</f>
        <v>34.799999999999997</v>
      </c>
      <c r="AC89" s="30">
        <f>(Y89*Z$6-0.65-T89)/T89</f>
        <v>5.7046979865771723E-2</v>
      </c>
      <c r="AD89" s="86">
        <f>Y89*Z$6-0.65-T89</f>
        <v>1.5299999999999976</v>
      </c>
      <c r="AE89" s="60" t="s">
        <v>636</v>
      </c>
      <c r="AF89" s="60" t="s">
        <v>636</v>
      </c>
      <c r="AG89" s="60" t="s">
        <v>645</v>
      </c>
    </row>
    <row r="90" spans="2:33">
      <c r="B90" s="94"/>
      <c r="D90" s="61">
        <v>85</v>
      </c>
      <c r="E90" s="61" t="s">
        <v>42</v>
      </c>
      <c r="F90" s="61"/>
      <c r="G90" s="88" t="s">
        <v>758</v>
      </c>
      <c r="H90" s="89" t="s">
        <v>921</v>
      </c>
      <c r="J90" s="95"/>
      <c r="K90" s="95"/>
      <c r="L90" s="95"/>
      <c r="P90" s="21">
        <v>50</v>
      </c>
      <c r="Q90" s="21"/>
      <c r="T90" s="148">
        <v>23.6</v>
      </c>
      <c r="X90" s="166">
        <v>65</v>
      </c>
      <c r="Y90" s="65">
        <f>X90/1.2</f>
        <v>54.166666666666671</v>
      </c>
      <c r="Z90" s="65">
        <f>X90*Z$6</f>
        <v>37.699999999999996</v>
      </c>
      <c r="AC90" s="30">
        <f>(Y90*Z$6-0.75-T90)/T90</f>
        <v>0.29943502824858753</v>
      </c>
      <c r="AD90" s="86">
        <f>Y90*Z$6-0.75-T90</f>
        <v>7.0666666666666664</v>
      </c>
    </row>
    <row r="91" spans="2:33">
      <c r="C91" s="60">
        <v>1540477</v>
      </c>
      <c r="D91" s="61">
        <v>85</v>
      </c>
      <c r="E91" s="61" t="s">
        <v>42</v>
      </c>
      <c r="F91" s="61"/>
      <c r="G91" s="61" t="s">
        <v>145</v>
      </c>
      <c r="H91" s="68" t="s">
        <v>184</v>
      </c>
      <c r="J91" s="26">
        <v>23</v>
      </c>
      <c r="K91" s="26">
        <v>22</v>
      </c>
      <c r="M91" s="26">
        <v>70</v>
      </c>
      <c r="N91" s="26">
        <v>75</v>
      </c>
      <c r="P91" s="20"/>
      <c r="Q91" s="21"/>
      <c r="T91" s="85">
        <f t="shared" si="14"/>
        <v>0</v>
      </c>
      <c r="W91" s="24">
        <v>100</v>
      </c>
      <c r="Y91" s="65">
        <f t="shared" si="15"/>
        <v>0</v>
      </c>
      <c r="Z91" s="65">
        <f t="shared" si="16"/>
        <v>0</v>
      </c>
      <c r="AC91" s="30" t="e">
        <f>(Y91*Z$4-0.65-U91)/U91</f>
        <v>#DIV/0!</v>
      </c>
      <c r="AD91" s="86">
        <f>Y91*Z$4-0.65-U91</f>
        <v>-0.65</v>
      </c>
      <c r="AE91" s="60" t="s">
        <v>635</v>
      </c>
      <c r="AF91" s="60" t="s">
        <v>1</v>
      </c>
      <c r="AG91" s="60" t="s">
        <v>639</v>
      </c>
    </row>
    <row r="92" spans="2:33">
      <c r="B92" s="94"/>
      <c r="C92" s="60">
        <v>1540555</v>
      </c>
      <c r="D92" s="61">
        <v>85</v>
      </c>
      <c r="E92" s="61" t="s">
        <v>42</v>
      </c>
      <c r="F92" s="61"/>
      <c r="G92" s="61" t="s">
        <v>145</v>
      </c>
      <c r="H92" s="84" t="s">
        <v>696</v>
      </c>
      <c r="I92" s="26">
        <v>8</v>
      </c>
      <c r="J92" s="26">
        <v>98</v>
      </c>
      <c r="K92" s="26">
        <v>68</v>
      </c>
      <c r="P92" s="20"/>
      <c r="Q92" s="21"/>
      <c r="R92" s="20">
        <v>60.33</v>
      </c>
      <c r="T92" s="85">
        <f t="shared" si="14"/>
        <v>41.386380000000003</v>
      </c>
      <c r="U92" s="25">
        <v>41.39</v>
      </c>
      <c r="W92" s="24">
        <v>100</v>
      </c>
      <c r="Y92" s="65">
        <f t="shared" si="15"/>
        <v>0</v>
      </c>
      <c r="Z92" s="65">
        <f t="shared" si="16"/>
        <v>0</v>
      </c>
      <c r="AC92" s="30">
        <f>(Y92*Z$4-0.65-T92)/T92</f>
        <v>-1.0157056500230268</v>
      </c>
      <c r="AD92" s="86">
        <f>Y92*Z$4-0.65-T92</f>
        <v>-42.036380000000001</v>
      </c>
      <c r="AE92" s="60" t="s">
        <v>636</v>
      </c>
      <c r="AF92" s="60" t="s">
        <v>1</v>
      </c>
      <c r="AG92" s="60" t="s">
        <v>639</v>
      </c>
    </row>
    <row r="93" spans="2:33">
      <c r="B93" s="94" t="s">
        <v>91</v>
      </c>
      <c r="C93" s="96">
        <v>1540189</v>
      </c>
      <c r="D93" s="61">
        <v>88</v>
      </c>
      <c r="E93" s="61" t="s">
        <v>42</v>
      </c>
      <c r="F93" s="61"/>
      <c r="G93" s="61" t="s">
        <v>145</v>
      </c>
      <c r="H93" s="68" t="s">
        <v>184</v>
      </c>
      <c r="I93" s="20"/>
      <c r="J93" s="20">
        <v>4</v>
      </c>
      <c r="K93" s="20"/>
      <c r="L93" s="20"/>
      <c r="M93" s="20"/>
      <c r="N93" s="20">
        <v>0</v>
      </c>
      <c r="O93" s="21"/>
      <c r="P93" s="20"/>
      <c r="Q93" s="21"/>
      <c r="R93" s="20">
        <v>70.459999999999994</v>
      </c>
      <c r="T93" s="85">
        <f t="shared" si="14"/>
        <v>48.335560000000001</v>
      </c>
      <c r="W93" s="24">
        <v>125</v>
      </c>
      <c r="Y93" s="65">
        <f t="shared" si="15"/>
        <v>0</v>
      </c>
      <c r="Z93" s="65">
        <f t="shared" si="16"/>
        <v>0</v>
      </c>
      <c r="AC93" s="30">
        <f>(Y93*Z$4-0.65-T93)/T93</f>
        <v>-1.0134476563424526</v>
      </c>
      <c r="AD93" s="86">
        <f>Y93*Z$4-0.65-T93</f>
        <v>-48.98556</v>
      </c>
      <c r="AE93" s="60" t="s">
        <v>636</v>
      </c>
      <c r="AF93" s="60" t="s">
        <v>1</v>
      </c>
      <c r="AG93" s="60" t="s">
        <v>639</v>
      </c>
    </row>
    <row r="94" spans="2:33">
      <c r="B94" s="94" t="s">
        <v>92</v>
      </c>
      <c r="C94" s="96">
        <v>1540543</v>
      </c>
      <c r="D94" s="61">
        <v>87</v>
      </c>
      <c r="E94" s="61" t="s">
        <v>42</v>
      </c>
      <c r="F94" s="61"/>
      <c r="G94" s="61" t="s">
        <v>145</v>
      </c>
      <c r="H94" s="84" t="s">
        <v>696</v>
      </c>
      <c r="I94" s="20">
        <v>8</v>
      </c>
      <c r="J94" s="20" t="s">
        <v>791</v>
      </c>
      <c r="K94" s="20" t="s">
        <v>819</v>
      </c>
      <c r="L94" s="20"/>
      <c r="M94" s="20">
        <v>19</v>
      </c>
      <c r="N94" s="20">
        <v>20</v>
      </c>
      <c r="O94" s="21"/>
      <c r="P94" s="20"/>
      <c r="Q94" s="21"/>
      <c r="R94" s="20">
        <v>62.44</v>
      </c>
      <c r="T94" s="85">
        <f t="shared" si="14"/>
        <v>42.833840000000002</v>
      </c>
      <c r="U94" s="25">
        <v>42.83</v>
      </c>
      <c r="W94" s="24">
        <v>105</v>
      </c>
      <c r="Y94" s="65">
        <f t="shared" si="15"/>
        <v>0</v>
      </c>
      <c r="Z94" s="65">
        <f t="shared" si="16"/>
        <v>0</v>
      </c>
      <c r="AC94" s="30">
        <f>(Y94*Z$4-0.65-T94)/T94</f>
        <v>-1.0151749177752916</v>
      </c>
      <c r="AD94" s="86">
        <f>Y94*Z$4-0.65-T94</f>
        <v>-43.483840000000001</v>
      </c>
      <c r="AE94" s="60" t="s">
        <v>636</v>
      </c>
      <c r="AF94" s="60" t="s">
        <v>1</v>
      </c>
      <c r="AG94" s="60" t="s">
        <v>639</v>
      </c>
    </row>
    <row r="95" spans="2:33">
      <c r="B95" s="60" t="s">
        <v>62</v>
      </c>
      <c r="C95" s="96">
        <v>2054516871</v>
      </c>
      <c r="D95" s="61">
        <v>91</v>
      </c>
      <c r="E95" s="61" t="s">
        <v>42</v>
      </c>
      <c r="F95" s="61"/>
      <c r="G95" s="88" t="s">
        <v>758</v>
      </c>
      <c r="H95" s="89" t="s">
        <v>756</v>
      </c>
      <c r="I95" s="20">
        <v>163</v>
      </c>
      <c r="J95" s="20">
        <v>108</v>
      </c>
      <c r="K95" s="20"/>
      <c r="L95" s="20"/>
      <c r="M95" s="20"/>
      <c r="N95" s="20"/>
      <c r="O95" s="21"/>
      <c r="P95" s="20"/>
      <c r="Q95" s="21"/>
      <c r="T95" s="85">
        <v>30.48</v>
      </c>
      <c r="U95" s="25">
        <v>30.48</v>
      </c>
      <c r="W95" s="24">
        <v>75</v>
      </c>
      <c r="X95" s="166">
        <v>70</v>
      </c>
      <c r="Y95" s="65">
        <f t="shared" si="15"/>
        <v>58.333333333333336</v>
      </c>
      <c r="Z95" s="65">
        <f>X95*Z$6</f>
        <v>40.599999999999994</v>
      </c>
      <c r="AC95" s="30">
        <f>(Y95*Z$6-0.65-T95)/T95</f>
        <v>8.8692038495188211E-2</v>
      </c>
      <c r="AD95" s="86">
        <f>Y95*Z$6-0.65-T95</f>
        <v>2.7033333333333367</v>
      </c>
      <c r="AE95" s="60" t="s">
        <v>1</v>
      </c>
      <c r="AF95" s="60" t="s">
        <v>1</v>
      </c>
      <c r="AG95" s="60" t="s">
        <v>645</v>
      </c>
    </row>
    <row r="96" spans="2:33">
      <c r="C96" s="96"/>
      <c r="D96" s="61">
        <v>91</v>
      </c>
      <c r="E96" s="61" t="s">
        <v>42</v>
      </c>
      <c r="F96" s="61"/>
      <c r="G96" s="88" t="s">
        <v>758</v>
      </c>
      <c r="H96" s="89" t="s">
        <v>922</v>
      </c>
      <c r="I96" s="20"/>
      <c r="J96" s="20"/>
      <c r="K96" s="20"/>
      <c r="L96" s="20"/>
      <c r="M96" s="20"/>
      <c r="N96" s="20"/>
      <c r="O96" s="21"/>
      <c r="P96" s="21">
        <v>100</v>
      </c>
      <c r="Q96" s="21"/>
      <c r="T96" s="148">
        <v>28.84</v>
      </c>
      <c r="X96" s="166">
        <v>75</v>
      </c>
      <c r="Y96" s="65">
        <f>X96/1.2</f>
        <v>62.5</v>
      </c>
      <c r="Z96" s="65">
        <f>X96*Z$6</f>
        <v>43.5</v>
      </c>
      <c r="AC96" s="30">
        <f>(Y96*Z$6-0.75-T96)/T96</f>
        <v>0.23092926490984744</v>
      </c>
      <c r="AD96" s="86">
        <f>Y96*Z$6-0.75-T96</f>
        <v>6.66</v>
      </c>
    </row>
    <row r="97" spans="2:33">
      <c r="C97" s="96">
        <v>1552139</v>
      </c>
      <c r="D97" s="61">
        <v>91</v>
      </c>
      <c r="E97" s="61" t="s">
        <v>40</v>
      </c>
      <c r="F97" s="61"/>
      <c r="G97" s="61" t="s">
        <v>128</v>
      </c>
      <c r="H97" s="68" t="s">
        <v>626</v>
      </c>
      <c r="I97" s="20">
        <v>1</v>
      </c>
      <c r="J97" s="20">
        <v>216</v>
      </c>
      <c r="K97" s="20">
        <v>170</v>
      </c>
      <c r="L97" s="20"/>
      <c r="M97" s="20">
        <v>193</v>
      </c>
      <c r="N97" s="26">
        <v>1000</v>
      </c>
      <c r="P97" s="20"/>
      <c r="Q97" s="21"/>
      <c r="R97" s="20">
        <v>52.58</v>
      </c>
      <c r="T97" s="85">
        <f>R97*T$5</f>
        <v>34.702800000000003</v>
      </c>
      <c r="U97" s="25">
        <v>34.979999999999997</v>
      </c>
      <c r="W97" s="24">
        <v>85</v>
      </c>
      <c r="X97" s="24"/>
      <c r="Y97" s="65">
        <f t="shared" si="15"/>
        <v>0</v>
      </c>
      <c r="Z97" s="65">
        <f t="shared" si="16"/>
        <v>0</v>
      </c>
      <c r="AC97" s="30">
        <f>(Y97*Z$4-0.65-T97)/T97</f>
        <v>-1.0187304770796592</v>
      </c>
      <c r="AD97" s="86">
        <f>Y97*Z$4-0.65-T97</f>
        <v>-35.352800000000002</v>
      </c>
      <c r="AE97" s="60" t="s">
        <v>636</v>
      </c>
      <c r="AF97" s="60" t="s">
        <v>1</v>
      </c>
      <c r="AG97" s="60" t="s">
        <v>639</v>
      </c>
    </row>
    <row r="98" spans="2:33">
      <c r="B98" s="61"/>
      <c r="C98" s="96">
        <v>1540526</v>
      </c>
      <c r="D98" s="61">
        <v>91</v>
      </c>
      <c r="E98" s="61" t="s">
        <v>42</v>
      </c>
      <c r="F98" s="61"/>
      <c r="G98" s="61" t="s">
        <v>145</v>
      </c>
      <c r="H98" s="84" t="s">
        <v>696</v>
      </c>
      <c r="I98" s="20">
        <v>9</v>
      </c>
      <c r="J98" s="20" t="s">
        <v>792</v>
      </c>
      <c r="K98" s="20">
        <v>768</v>
      </c>
      <c r="L98" s="20"/>
      <c r="M98" s="20" t="s">
        <v>877</v>
      </c>
      <c r="N98" s="20"/>
      <c r="O98" s="21"/>
      <c r="P98" s="20"/>
      <c r="Q98" s="21"/>
      <c r="R98" s="20">
        <v>57.38</v>
      </c>
      <c r="T98" s="85">
        <f t="shared" si="14"/>
        <v>39.362680000000005</v>
      </c>
      <c r="U98" s="25">
        <v>39.36</v>
      </c>
      <c r="W98" s="24">
        <v>95</v>
      </c>
      <c r="Y98" s="65">
        <f t="shared" si="15"/>
        <v>0</v>
      </c>
      <c r="Z98" s="65">
        <f t="shared" si="16"/>
        <v>0</v>
      </c>
      <c r="AC98" s="30">
        <f>(Y98*Z$4-0.65-T98)/T98</f>
        <v>-1.0165131032744721</v>
      </c>
      <c r="AD98" s="86">
        <f>Y98*Z$4-0.65-T98</f>
        <v>-40.012680000000003</v>
      </c>
      <c r="AE98" s="60" t="s">
        <v>636</v>
      </c>
      <c r="AF98" s="60" t="s">
        <v>1</v>
      </c>
      <c r="AG98" s="60" t="s">
        <v>639</v>
      </c>
    </row>
    <row r="99" spans="2:33">
      <c r="B99" s="61"/>
      <c r="C99" s="96">
        <v>3410290</v>
      </c>
      <c r="D99" s="61">
        <v>91</v>
      </c>
      <c r="E99" s="61" t="s">
        <v>42</v>
      </c>
      <c r="F99" s="61"/>
      <c r="G99" s="61" t="s">
        <v>490</v>
      </c>
      <c r="H99" s="68" t="s">
        <v>623</v>
      </c>
      <c r="I99" s="20"/>
      <c r="J99" s="20">
        <v>167</v>
      </c>
      <c r="K99" s="20">
        <v>113</v>
      </c>
      <c r="L99" s="20"/>
      <c r="M99" s="20">
        <v>120</v>
      </c>
      <c r="N99" s="20"/>
      <c r="O99" s="21"/>
      <c r="P99" s="20"/>
      <c r="Q99" s="21"/>
      <c r="R99" s="20">
        <v>56.47</v>
      </c>
      <c r="T99" s="85">
        <f t="shared" si="14"/>
        <v>38.738420000000005</v>
      </c>
      <c r="W99" s="24">
        <v>103</v>
      </c>
      <c r="X99" s="24"/>
      <c r="Y99" s="65">
        <f t="shared" si="15"/>
        <v>0</v>
      </c>
      <c r="Z99" s="65">
        <f>X99*Z$6</f>
        <v>0</v>
      </c>
      <c r="AC99" s="30">
        <f>(Y99*Z$6-0.65-T99)/T99</f>
        <v>-1.0167792078252029</v>
      </c>
      <c r="AD99" s="86">
        <f>Y99*Z$6-0.65-T99</f>
        <v>-39.388420000000004</v>
      </c>
      <c r="AE99" s="60" t="s">
        <v>636</v>
      </c>
      <c r="AF99" s="60" t="s">
        <v>1</v>
      </c>
      <c r="AG99" s="60" t="s">
        <v>639</v>
      </c>
    </row>
    <row r="100" spans="2:33">
      <c r="C100" s="68" t="s">
        <v>697</v>
      </c>
      <c r="D100" s="61">
        <v>94</v>
      </c>
      <c r="E100" s="61" t="s">
        <v>42</v>
      </c>
      <c r="F100" s="61" t="s">
        <v>5</v>
      </c>
      <c r="G100" s="61" t="s">
        <v>145</v>
      </c>
      <c r="H100" s="84" t="s">
        <v>696</v>
      </c>
      <c r="I100" s="20">
        <v>2</v>
      </c>
      <c r="J100" s="20">
        <v>8</v>
      </c>
      <c r="K100" s="20">
        <v>6</v>
      </c>
      <c r="L100" s="20"/>
      <c r="M100" s="20">
        <v>8</v>
      </c>
      <c r="N100" s="20">
        <v>8</v>
      </c>
      <c r="O100" s="21"/>
      <c r="P100" s="20"/>
      <c r="Q100" s="21"/>
      <c r="R100" s="20">
        <v>63.28</v>
      </c>
      <c r="T100" s="85">
        <f t="shared" si="14"/>
        <v>43.410080000000001</v>
      </c>
      <c r="U100" s="25">
        <v>43.41</v>
      </c>
      <c r="W100" s="24">
        <v>110</v>
      </c>
      <c r="Y100" s="65">
        <f t="shared" si="15"/>
        <v>0</v>
      </c>
      <c r="Z100" s="65">
        <f t="shared" si="16"/>
        <v>0</v>
      </c>
      <c r="AC100" s="30">
        <f>(Y100*Z$4-0.65-T100)/T100</f>
        <v>-1.0149734808136728</v>
      </c>
      <c r="AD100" s="86">
        <f>Y100*Z$4-0.65-T100</f>
        <v>-44.060079999999999</v>
      </c>
      <c r="AE100" s="60" t="s">
        <v>636</v>
      </c>
      <c r="AF100" s="60" t="s">
        <v>1</v>
      </c>
      <c r="AG100" s="60" t="s">
        <v>641</v>
      </c>
    </row>
    <row r="101" spans="2:33">
      <c r="B101" s="61" t="s">
        <v>63</v>
      </c>
      <c r="C101" s="68"/>
      <c r="D101" s="61">
        <v>97</v>
      </c>
      <c r="E101" s="61" t="s">
        <v>41</v>
      </c>
      <c r="F101" s="61" t="s">
        <v>5</v>
      </c>
      <c r="G101" s="88" t="s">
        <v>758</v>
      </c>
      <c r="H101" s="89" t="s">
        <v>756</v>
      </c>
      <c r="I101" s="20"/>
      <c r="J101" s="20">
        <v>40</v>
      </c>
      <c r="K101" s="20"/>
      <c r="L101" s="20"/>
      <c r="M101" s="20"/>
      <c r="N101" s="20"/>
      <c r="O101" s="21"/>
      <c r="P101" s="20"/>
      <c r="Q101" s="21"/>
      <c r="T101" s="85">
        <v>33.22</v>
      </c>
      <c r="W101" s="24">
        <v>83</v>
      </c>
      <c r="Y101" s="65">
        <f>X101/1.2</f>
        <v>0</v>
      </c>
      <c r="Z101" s="65">
        <f>X101*Z$6</f>
        <v>0</v>
      </c>
      <c r="AC101" s="30">
        <f>(Y101*Z$6-0.65-T101)/T101</f>
        <v>-1.0195665261890428</v>
      </c>
      <c r="AD101" s="86">
        <f>Y101*Z$6-0.65-T101</f>
        <v>-33.869999999999997</v>
      </c>
      <c r="AE101" s="60" t="s">
        <v>1</v>
      </c>
      <c r="AF101" s="60" t="s">
        <v>1</v>
      </c>
      <c r="AG101" s="60" t="s">
        <v>645</v>
      </c>
    </row>
    <row r="102" spans="2:33">
      <c r="B102" s="61"/>
      <c r="C102" s="68"/>
      <c r="D102" s="61"/>
      <c r="E102" s="61"/>
      <c r="F102" s="61"/>
      <c r="G102" s="88" t="s">
        <v>758</v>
      </c>
      <c r="H102" s="89" t="s">
        <v>922</v>
      </c>
      <c r="I102" s="20"/>
      <c r="J102" s="20"/>
      <c r="K102" s="20"/>
      <c r="L102" s="20"/>
      <c r="M102" s="20"/>
      <c r="N102" s="20"/>
      <c r="O102" s="21"/>
      <c r="P102" s="21">
        <v>75</v>
      </c>
      <c r="Q102" s="21"/>
      <c r="T102" s="148">
        <v>31.73</v>
      </c>
      <c r="X102" s="166">
        <v>85</v>
      </c>
      <c r="Y102" s="65">
        <f>X102/1.2</f>
        <v>70.833333333333343</v>
      </c>
      <c r="Z102" s="65">
        <f>X102*Z$6</f>
        <v>49.3</v>
      </c>
      <c r="AC102" s="30">
        <f>(Y102*Z$6-0.75-T102)/T102</f>
        <v>0.27114192667296988</v>
      </c>
      <c r="AD102" s="86">
        <f>Y102*Z$6-0.75-T102</f>
        <v>8.6033333333333353</v>
      </c>
    </row>
    <row r="103" spans="2:33">
      <c r="C103" s="68" t="s">
        <v>617</v>
      </c>
      <c r="D103" s="61">
        <v>93</v>
      </c>
      <c r="E103" s="61" t="s">
        <v>42</v>
      </c>
      <c r="F103" s="61"/>
      <c r="G103" s="61" t="s">
        <v>616</v>
      </c>
      <c r="H103" s="68" t="s">
        <v>615</v>
      </c>
      <c r="I103" s="20"/>
      <c r="J103" s="20">
        <v>18</v>
      </c>
      <c r="K103" s="20">
        <v>18</v>
      </c>
      <c r="L103" s="20"/>
      <c r="M103" s="20">
        <v>14</v>
      </c>
      <c r="N103" s="20">
        <v>100</v>
      </c>
      <c r="O103" s="21"/>
      <c r="P103" s="20"/>
      <c r="T103" s="85">
        <f t="shared" si="14"/>
        <v>0</v>
      </c>
      <c r="W103" s="24">
        <v>125</v>
      </c>
      <c r="X103" s="24"/>
      <c r="Y103" s="65">
        <f t="shared" si="15"/>
        <v>0</v>
      </c>
      <c r="Z103" s="65">
        <f t="shared" si="16"/>
        <v>0</v>
      </c>
      <c r="AC103" s="30" t="e">
        <f>(Y103*Z$4-0.65-U103)/U103</f>
        <v>#DIV/0!</v>
      </c>
      <c r="AD103" s="86">
        <f>Y103*Z$4-0.65-U103</f>
        <v>-0.65</v>
      </c>
      <c r="AE103" s="60" t="s">
        <v>636</v>
      </c>
      <c r="AF103" s="60" t="s">
        <v>1</v>
      </c>
      <c r="AG103" s="60" t="s">
        <v>639</v>
      </c>
    </row>
    <row r="104" spans="2:33">
      <c r="B104" s="61"/>
      <c r="C104" s="68" t="s">
        <v>856</v>
      </c>
      <c r="D104" s="61">
        <v>93</v>
      </c>
      <c r="E104" s="61" t="s">
        <v>40</v>
      </c>
      <c r="F104" s="61"/>
      <c r="G104" s="61" t="s">
        <v>145</v>
      </c>
      <c r="H104" s="68" t="s">
        <v>184</v>
      </c>
      <c r="I104" s="20">
        <v>2</v>
      </c>
      <c r="J104" s="20">
        <v>24</v>
      </c>
      <c r="K104" s="20">
        <v>24</v>
      </c>
      <c r="L104" s="20"/>
      <c r="M104" s="20" t="s">
        <v>878</v>
      </c>
      <c r="N104" s="20"/>
      <c r="O104" s="21"/>
      <c r="P104" s="20"/>
      <c r="Q104" s="21"/>
      <c r="R104" s="20">
        <v>83.54</v>
      </c>
      <c r="T104" s="85">
        <f t="shared" si="14"/>
        <v>57.308440000000012</v>
      </c>
      <c r="U104" s="25">
        <v>65.25</v>
      </c>
      <c r="W104" s="24">
        <v>135</v>
      </c>
      <c r="Y104" s="65">
        <f t="shared" si="15"/>
        <v>0</v>
      </c>
      <c r="Z104" s="65">
        <f t="shared" si="16"/>
        <v>0</v>
      </c>
      <c r="AC104" s="30">
        <f>(Y104*Z$4-0.65-U104)/U104</f>
        <v>-1.0099616858237548</v>
      </c>
      <c r="AD104" s="86">
        <f>Y104*Z$4-0.65-U104</f>
        <v>-65.900000000000006</v>
      </c>
      <c r="AE104" s="60" t="s">
        <v>636</v>
      </c>
      <c r="AF104" s="60" t="s">
        <v>1</v>
      </c>
      <c r="AG104" s="60" t="s">
        <v>639</v>
      </c>
    </row>
    <row r="105" spans="2:33">
      <c r="B105" s="61"/>
      <c r="C105" s="68" t="s">
        <v>698</v>
      </c>
      <c r="D105" s="61">
        <v>93</v>
      </c>
      <c r="E105" s="61" t="s">
        <v>42</v>
      </c>
      <c r="F105" s="61"/>
      <c r="G105" s="61" t="s">
        <v>145</v>
      </c>
      <c r="H105" s="84" t="s">
        <v>696</v>
      </c>
      <c r="I105" s="20">
        <v>4</v>
      </c>
      <c r="J105" s="20">
        <v>118</v>
      </c>
      <c r="K105" s="20">
        <v>80</v>
      </c>
      <c r="L105" s="20"/>
      <c r="M105" s="20"/>
      <c r="N105" s="20"/>
      <c r="O105" s="21"/>
      <c r="P105" s="20"/>
      <c r="Q105" s="21"/>
      <c r="R105" s="20">
        <v>83.54</v>
      </c>
      <c r="T105" s="85">
        <f t="shared" si="14"/>
        <v>57.308440000000012</v>
      </c>
      <c r="U105" s="25">
        <v>57.31</v>
      </c>
      <c r="W105" s="24">
        <v>140</v>
      </c>
      <c r="Y105" s="65">
        <f t="shared" si="15"/>
        <v>0</v>
      </c>
      <c r="Z105" s="65">
        <f t="shared" si="16"/>
        <v>0</v>
      </c>
      <c r="AC105" s="30">
        <f>(Y105*Z$4-0.65-T105)/T105</f>
        <v>-1.0113421338986019</v>
      </c>
      <c r="AD105" s="86">
        <f>Y105*Z$4-0.65-T105</f>
        <v>-57.95844000000001</v>
      </c>
      <c r="AE105" s="60" t="s">
        <v>636</v>
      </c>
      <c r="AF105" s="60" t="s">
        <v>1</v>
      </c>
      <c r="AG105" s="60" t="s">
        <v>639</v>
      </c>
    </row>
    <row r="106" spans="2:33">
      <c r="C106" s="68" t="s">
        <v>510</v>
      </c>
      <c r="D106" s="61">
        <v>97</v>
      </c>
      <c r="E106" s="61" t="s">
        <v>162</v>
      </c>
      <c r="F106" s="61" t="s">
        <v>143</v>
      </c>
      <c r="G106" s="61" t="s">
        <v>490</v>
      </c>
      <c r="H106" s="68" t="s">
        <v>623</v>
      </c>
      <c r="I106" s="20"/>
      <c r="J106" s="20" t="s">
        <v>793</v>
      </c>
      <c r="K106" s="20" t="s">
        <v>820</v>
      </c>
      <c r="L106" s="20"/>
      <c r="M106" s="92">
        <v>16</v>
      </c>
      <c r="N106" s="20"/>
      <c r="O106" s="21"/>
      <c r="P106" s="20"/>
      <c r="Q106" s="21"/>
      <c r="R106" s="20">
        <v>94.48</v>
      </c>
      <c r="T106" s="85">
        <f t="shared" si="14"/>
        <v>64.813280000000006</v>
      </c>
      <c r="V106" s="97"/>
      <c r="W106" s="24">
        <v>155</v>
      </c>
      <c r="Y106" s="65">
        <f t="shared" si="15"/>
        <v>0</v>
      </c>
      <c r="Z106" s="65">
        <f>X106*Z$6</f>
        <v>0</v>
      </c>
      <c r="AC106" s="30">
        <f>(Y106*Z$6-0.65-T106)/T106</f>
        <v>-1.0100288089107665</v>
      </c>
      <c r="AD106" s="86">
        <f>Y106*Z$6-0.65-T106</f>
        <v>-65.463280000000012</v>
      </c>
      <c r="AE106" s="60" t="s">
        <v>636</v>
      </c>
      <c r="AF106" s="60" t="s">
        <v>1</v>
      </c>
      <c r="AG106" s="60" t="s">
        <v>639</v>
      </c>
    </row>
    <row r="107" spans="2:33">
      <c r="B107" s="61" t="s">
        <v>131</v>
      </c>
      <c r="C107" s="68" t="s">
        <v>857</v>
      </c>
      <c r="D107" s="61">
        <v>99</v>
      </c>
      <c r="E107" s="61" t="s">
        <v>41</v>
      </c>
      <c r="F107" s="61" t="s">
        <v>5</v>
      </c>
      <c r="G107" s="88" t="s">
        <v>758</v>
      </c>
      <c r="H107" s="89" t="s">
        <v>756</v>
      </c>
      <c r="I107" s="20">
        <v>24</v>
      </c>
      <c r="J107" s="20">
        <v>8</v>
      </c>
      <c r="K107" s="20"/>
      <c r="L107" s="20"/>
      <c r="M107" s="92"/>
      <c r="N107" s="20"/>
      <c r="O107" s="21"/>
      <c r="P107" s="20"/>
      <c r="Q107" s="21"/>
      <c r="T107" s="85">
        <v>35.700000000000003</v>
      </c>
      <c r="U107" s="25">
        <v>35.700000000000003</v>
      </c>
      <c r="V107" s="97"/>
      <c r="W107" s="24">
        <v>88</v>
      </c>
      <c r="X107" s="166">
        <v>85</v>
      </c>
      <c r="Y107" s="65">
        <f>X107/1.2</f>
        <v>70.833333333333343</v>
      </c>
      <c r="Z107" s="65">
        <f>X107*Z$6</f>
        <v>49.3</v>
      </c>
      <c r="AC107" s="30">
        <f>(Y107*Z$6-0.75-T107)/T107</f>
        <v>0.12978524743230624</v>
      </c>
      <c r="AD107" s="86">
        <f>Y107*Z$6-0.75-T107</f>
        <v>4.6333333333333329</v>
      </c>
      <c r="AE107" s="60" t="s">
        <v>1</v>
      </c>
      <c r="AF107" s="60" t="s">
        <v>1</v>
      </c>
      <c r="AG107" s="60" t="s">
        <v>645</v>
      </c>
    </row>
    <row r="108" spans="2:33">
      <c r="B108" s="61"/>
      <c r="C108" s="68"/>
      <c r="D108" s="61">
        <v>99</v>
      </c>
      <c r="E108" s="61" t="s">
        <v>41</v>
      </c>
      <c r="F108" s="61" t="s">
        <v>5</v>
      </c>
      <c r="G108" s="88" t="s">
        <v>758</v>
      </c>
      <c r="H108" s="89" t="s">
        <v>922</v>
      </c>
      <c r="I108" s="20"/>
      <c r="J108" s="20"/>
      <c r="K108" s="20"/>
      <c r="L108" s="20"/>
      <c r="M108" s="92"/>
      <c r="N108" s="20"/>
      <c r="O108" s="21"/>
      <c r="P108" s="21">
        <v>20</v>
      </c>
      <c r="Q108" s="21"/>
      <c r="T108" s="148">
        <v>35.69</v>
      </c>
      <c r="V108" s="97"/>
      <c r="X108" s="166">
        <v>90</v>
      </c>
      <c r="Y108" s="65">
        <f>X108/1.2</f>
        <v>75</v>
      </c>
      <c r="Z108" s="65">
        <f>X108*Z$6</f>
        <v>52.199999999999996</v>
      </c>
      <c r="AC108" s="30">
        <f>(Y108*Z$6-0.75-T108)/T108</f>
        <v>0.1978145138694313</v>
      </c>
      <c r="AD108" s="86">
        <f>Y108*Z$6-0.75-T108</f>
        <v>7.0600000000000023</v>
      </c>
    </row>
    <row r="109" spans="2:33">
      <c r="C109" s="68" t="s">
        <v>618</v>
      </c>
      <c r="D109" s="61">
        <v>95</v>
      </c>
      <c r="E109" s="61" t="s">
        <v>42</v>
      </c>
      <c r="F109" s="61"/>
      <c r="G109" s="61" t="s">
        <v>616</v>
      </c>
      <c r="H109" s="68" t="s">
        <v>619</v>
      </c>
      <c r="I109" s="20">
        <v>8</v>
      </c>
      <c r="J109" s="20"/>
      <c r="K109" s="20"/>
      <c r="L109" s="20"/>
      <c r="M109" s="20"/>
      <c r="N109" s="20">
        <v>75</v>
      </c>
      <c r="O109" s="21"/>
      <c r="P109" s="20"/>
      <c r="T109" s="85">
        <f t="shared" si="14"/>
        <v>0</v>
      </c>
      <c r="U109" s="25">
        <v>61.56</v>
      </c>
      <c r="W109" s="24">
        <v>130</v>
      </c>
      <c r="X109" s="24"/>
      <c r="Y109" s="65">
        <f t="shared" si="15"/>
        <v>0</v>
      </c>
      <c r="Z109" s="65">
        <f t="shared" si="16"/>
        <v>0</v>
      </c>
      <c r="AC109" s="30">
        <f>(Y109*Z$4-0.65-U109)/U109</f>
        <v>-1.0105588044184535</v>
      </c>
      <c r="AD109" s="86">
        <f>Y109*Z$4-0.65-U109</f>
        <v>-62.21</v>
      </c>
      <c r="AE109" s="60" t="s">
        <v>636</v>
      </c>
      <c r="AF109" s="60" t="s">
        <v>1</v>
      </c>
      <c r="AG109" s="60" t="s">
        <v>639</v>
      </c>
    </row>
    <row r="110" spans="2:33">
      <c r="C110" s="68" t="s">
        <v>394</v>
      </c>
      <c r="D110" s="61">
        <v>95</v>
      </c>
      <c r="E110" s="61" t="s">
        <v>42</v>
      </c>
      <c r="F110" s="61"/>
      <c r="G110" s="61" t="s">
        <v>145</v>
      </c>
      <c r="H110" s="68" t="s">
        <v>184</v>
      </c>
      <c r="I110" s="20"/>
      <c r="J110" s="20">
        <v>30</v>
      </c>
      <c r="K110" s="20">
        <v>26</v>
      </c>
      <c r="L110" s="20"/>
      <c r="M110" s="20">
        <v>30</v>
      </c>
      <c r="P110" s="20"/>
      <c r="Q110" s="21"/>
      <c r="T110" s="85">
        <f t="shared" si="14"/>
        <v>0</v>
      </c>
      <c r="W110" s="24">
        <v>140</v>
      </c>
      <c r="Y110" s="65">
        <f t="shared" si="15"/>
        <v>0</v>
      </c>
      <c r="Z110" s="65">
        <f t="shared" si="16"/>
        <v>0</v>
      </c>
      <c r="AC110" s="30" t="e">
        <f>(Y110*Z$4-0.65-U110)/U110</f>
        <v>#DIV/0!</v>
      </c>
      <c r="AD110" s="86">
        <f>Y110*Z$4-0.65-U110</f>
        <v>-0.65</v>
      </c>
      <c r="AE110" s="60" t="s">
        <v>636</v>
      </c>
      <c r="AF110" s="60" t="s">
        <v>1</v>
      </c>
      <c r="AG110" s="60" t="s">
        <v>639</v>
      </c>
    </row>
    <row r="111" spans="2:33">
      <c r="C111" s="68" t="s">
        <v>702</v>
      </c>
      <c r="D111" s="61">
        <v>95</v>
      </c>
      <c r="E111" s="61" t="s">
        <v>42</v>
      </c>
      <c r="F111" s="61"/>
      <c r="G111" s="61" t="s">
        <v>145</v>
      </c>
      <c r="H111" s="84" t="s">
        <v>696</v>
      </c>
      <c r="I111" s="20">
        <v>5</v>
      </c>
      <c r="J111" s="20">
        <v>23</v>
      </c>
      <c r="K111" s="20">
        <v>12</v>
      </c>
      <c r="L111" s="20"/>
      <c r="M111" s="20"/>
      <c r="N111" s="20"/>
      <c r="O111" s="21"/>
      <c r="P111" s="20"/>
      <c r="Q111" s="21"/>
      <c r="R111" s="20">
        <v>88.18</v>
      </c>
      <c r="T111" s="85">
        <f t="shared" si="14"/>
        <v>60.49148000000001</v>
      </c>
      <c r="U111" s="25">
        <v>60.49</v>
      </c>
      <c r="W111" s="24">
        <v>145</v>
      </c>
      <c r="Y111" s="65">
        <f t="shared" si="15"/>
        <v>0</v>
      </c>
      <c r="Z111" s="65">
        <f t="shared" si="16"/>
        <v>0</v>
      </c>
      <c r="AC111" s="30">
        <f>(Y111*Z$4-0.65-T111)/T111</f>
        <v>-1.0107453148774008</v>
      </c>
      <c r="AD111" s="86">
        <f>Y111*Z$4-0.65-T111</f>
        <v>-61.141480000000008</v>
      </c>
      <c r="AE111" s="60" t="s">
        <v>636</v>
      </c>
      <c r="AF111" s="60" t="s">
        <v>1</v>
      </c>
      <c r="AG111" s="60" t="s">
        <v>639</v>
      </c>
    </row>
    <row r="112" spans="2:33">
      <c r="C112" s="68" t="s">
        <v>509</v>
      </c>
      <c r="D112" s="61">
        <v>99</v>
      </c>
      <c r="E112" s="61" t="s">
        <v>162</v>
      </c>
      <c r="F112" s="61" t="s">
        <v>5</v>
      </c>
      <c r="G112" s="61" t="s">
        <v>490</v>
      </c>
      <c r="H112" s="68" t="s">
        <v>623</v>
      </c>
      <c r="I112" s="20"/>
      <c r="J112" s="20"/>
      <c r="K112" s="20"/>
      <c r="L112" s="20"/>
      <c r="M112" s="20"/>
      <c r="N112" s="20"/>
      <c r="O112" s="21"/>
      <c r="P112" s="20"/>
      <c r="Q112" s="21"/>
      <c r="R112" s="20">
        <v>100.58</v>
      </c>
      <c r="T112" s="85">
        <f t="shared" si="14"/>
        <v>68.997880000000009</v>
      </c>
      <c r="V112" s="97"/>
      <c r="W112" s="24">
        <v>175</v>
      </c>
      <c r="Y112" s="65">
        <f t="shared" si="15"/>
        <v>0</v>
      </c>
      <c r="Z112" s="65">
        <f>X112*Z$6</f>
        <v>0</v>
      </c>
      <c r="AC112" s="30">
        <f>(Y112*Z$6-0.65-T112)/T112</f>
        <v>-1.0094205792989583</v>
      </c>
      <c r="AD112" s="86">
        <f>Y112*Z$6-0.65-T112</f>
        <v>-69.647880000000015</v>
      </c>
      <c r="AE112" s="60" t="s">
        <v>636</v>
      </c>
      <c r="AF112" s="60" t="s">
        <v>1</v>
      </c>
      <c r="AG112" s="60" t="s">
        <v>639</v>
      </c>
    </row>
    <row r="113" spans="1:33">
      <c r="B113" s="169" t="s">
        <v>155</v>
      </c>
      <c r="C113" s="68" t="s">
        <v>701</v>
      </c>
      <c r="D113" s="61">
        <v>94</v>
      </c>
      <c r="E113" s="61" t="s">
        <v>162</v>
      </c>
      <c r="F113" s="61" t="s">
        <v>0</v>
      </c>
      <c r="G113" s="61" t="s">
        <v>145</v>
      </c>
      <c r="H113" s="84" t="s">
        <v>696</v>
      </c>
      <c r="I113" s="92" t="s">
        <v>879</v>
      </c>
      <c r="J113" s="92" t="s">
        <v>794</v>
      </c>
      <c r="K113" s="92" t="s">
        <v>821</v>
      </c>
      <c r="L113" s="92"/>
      <c r="M113" s="20">
        <v>74</v>
      </c>
      <c r="N113" s="20">
        <v>100</v>
      </c>
      <c r="O113" s="21"/>
      <c r="P113" s="20"/>
      <c r="Q113" s="21"/>
      <c r="R113" s="20">
        <v>92.86</v>
      </c>
      <c r="T113" s="85">
        <f t="shared" si="14"/>
        <v>63.701960000000007</v>
      </c>
      <c r="U113" s="25">
        <v>63.7</v>
      </c>
      <c r="W113" s="24">
        <v>155</v>
      </c>
      <c r="Y113" s="65">
        <f t="shared" si="15"/>
        <v>0</v>
      </c>
      <c r="Z113" s="65">
        <f t="shared" si="16"/>
        <v>0</v>
      </c>
      <c r="AC113" s="30">
        <f>(Y113*Z$4-0.65-T113)/T113</f>
        <v>-1.0102037676705709</v>
      </c>
      <c r="AD113" s="86">
        <f>Y113*Z$4-0.65-T113</f>
        <v>-64.351960000000005</v>
      </c>
      <c r="AE113" s="60" t="s">
        <v>636</v>
      </c>
      <c r="AF113" s="60" t="s">
        <v>1</v>
      </c>
      <c r="AG113" s="60" t="s">
        <v>639</v>
      </c>
    </row>
    <row r="114" spans="1:33">
      <c r="C114" s="68" t="s">
        <v>508</v>
      </c>
      <c r="D114" s="61">
        <v>94</v>
      </c>
      <c r="E114" s="61" t="s">
        <v>41</v>
      </c>
      <c r="F114" s="61"/>
      <c r="G114" s="61" t="s">
        <v>490</v>
      </c>
      <c r="H114" s="68" t="s">
        <v>623</v>
      </c>
      <c r="I114" s="20">
        <v>8</v>
      </c>
      <c r="J114" s="20">
        <v>45</v>
      </c>
      <c r="K114" s="20">
        <v>39</v>
      </c>
      <c r="L114" s="20"/>
      <c r="M114" s="20">
        <v>30</v>
      </c>
      <c r="N114" s="20"/>
      <c r="O114" s="21"/>
      <c r="P114" s="20"/>
      <c r="Q114" s="21"/>
      <c r="R114" s="20">
        <v>85.37</v>
      </c>
      <c r="T114" s="85">
        <f t="shared" si="14"/>
        <v>58.563820000000007</v>
      </c>
      <c r="U114" s="25">
        <v>58.57</v>
      </c>
      <c r="W114" s="24">
        <v>165</v>
      </c>
      <c r="X114" s="24"/>
      <c r="Y114" s="65">
        <f t="shared" si="15"/>
        <v>0</v>
      </c>
      <c r="Z114" s="65">
        <f>X114*Z$6</f>
        <v>0</v>
      </c>
      <c r="AC114" s="30">
        <f>(Y114*Z$6-0.65-T114)/T114</f>
        <v>-1.0110990027631395</v>
      </c>
      <c r="AD114" s="86">
        <f>Y114*Z$6-0.65-T114</f>
        <v>-59.213820000000005</v>
      </c>
      <c r="AE114" s="60" t="s">
        <v>636</v>
      </c>
      <c r="AF114" s="60" t="s">
        <v>1</v>
      </c>
      <c r="AG114" s="60" t="s">
        <v>639</v>
      </c>
    </row>
    <row r="115" spans="1:33">
      <c r="A115" s="59" t="s">
        <v>896</v>
      </c>
      <c r="B115" s="61" t="s">
        <v>96</v>
      </c>
      <c r="C115" s="68"/>
      <c r="D115" s="61">
        <v>101</v>
      </c>
      <c r="E115" s="61" t="s">
        <v>41</v>
      </c>
      <c r="F115" s="61" t="s">
        <v>5</v>
      </c>
      <c r="G115" s="61" t="s">
        <v>758</v>
      </c>
      <c r="H115" s="68" t="s">
        <v>922</v>
      </c>
      <c r="I115" s="20"/>
      <c r="J115" s="20"/>
      <c r="K115" s="20"/>
      <c r="L115" s="20"/>
      <c r="M115" s="20"/>
      <c r="N115" s="20"/>
      <c r="O115" s="21"/>
      <c r="P115" s="21">
        <v>50</v>
      </c>
      <c r="Q115" s="21"/>
      <c r="T115" s="148">
        <v>39.75</v>
      </c>
      <c r="X115" s="166">
        <v>105</v>
      </c>
      <c r="Y115" s="65">
        <f>X115/1.2</f>
        <v>87.5</v>
      </c>
      <c r="Z115" s="65">
        <f>X115*Z$6</f>
        <v>60.9</v>
      </c>
      <c r="AC115" s="30">
        <f>(Y115*Z$6-0.75-T115)/T115</f>
        <v>0.25786163522012578</v>
      </c>
      <c r="AD115" s="86">
        <f>Y115*Z$6-0.75-T115</f>
        <v>10.25</v>
      </c>
    </row>
    <row r="116" spans="1:33">
      <c r="C116" s="68" t="s">
        <v>700</v>
      </c>
      <c r="D116" s="61">
        <v>101</v>
      </c>
      <c r="E116" s="61" t="s">
        <v>162</v>
      </c>
      <c r="F116" s="61" t="s">
        <v>143</v>
      </c>
      <c r="G116" s="61" t="s">
        <v>145</v>
      </c>
      <c r="H116" s="84" t="s">
        <v>696</v>
      </c>
      <c r="I116" s="92" t="s">
        <v>880</v>
      </c>
      <c r="J116" s="92" t="s">
        <v>795</v>
      </c>
      <c r="K116" s="92" t="s">
        <v>822</v>
      </c>
      <c r="L116" s="92"/>
      <c r="M116" s="20">
        <v>62</v>
      </c>
      <c r="N116" s="20">
        <v>75</v>
      </c>
      <c r="O116" s="21"/>
      <c r="P116" s="20"/>
      <c r="Q116" s="21"/>
      <c r="R116" s="20">
        <v>101.03</v>
      </c>
      <c r="T116" s="85">
        <f t="shared" si="14"/>
        <v>69.306580000000011</v>
      </c>
      <c r="U116" s="25">
        <v>69.31</v>
      </c>
      <c r="W116" s="24">
        <v>165</v>
      </c>
      <c r="Y116" s="65">
        <f t="shared" si="15"/>
        <v>0</v>
      </c>
      <c r="Z116" s="65">
        <f t="shared" si="16"/>
        <v>0</v>
      </c>
      <c r="AC116" s="30">
        <f>(Y116*Z$4-0.65-T116)/T116</f>
        <v>-1.009378618884383</v>
      </c>
      <c r="AD116" s="86">
        <f>Y116*Z$4-0.65-T116</f>
        <v>-69.956580000000017</v>
      </c>
      <c r="AE116" s="60" t="s">
        <v>636</v>
      </c>
      <c r="AF116" s="60" t="s">
        <v>1</v>
      </c>
      <c r="AG116" s="60" t="s">
        <v>641</v>
      </c>
    </row>
    <row r="117" spans="1:33">
      <c r="C117" s="68" t="s">
        <v>507</v>
      </c>
      <c r="D117" s="61">
        <v>101</v>
      </c>
      <c r="E117" s="61" t="s">
        <v>41</v>
      </c>
      <c r="F117" s="61" t="s">
        <v>5</v>
      </c>
      <c r="G117" s="61" t="s">
        <v>490</v>
      </c>
      <c r="H117" s="68" t="s">
        <v>623</v>
      </c>
      <c r="I117" s="20">
        <v>4</v>
      </c>
      <c r="J117" s="20">
        <v>20</v>
      </c>
      <c r="K117" s="20">
        <v>20</v>
      </c>
      <c r="L117" s="20"/>
      <c r="M117" s="20">
        <v>2</v>
      </c>
      <c r="N117" s="20"/>
      <c r="O117" s="21"/>
      <c r="P117" s="20"/>
      <c r="Q117" s="21"/>
      <c r="R117" s="20">
        <v>92.46</v>
      </c>
      <c r="T117" s="85">
        <f t="shared" si="14"/>
        <v>63.42756</v>
      </c>
      <c r="U117" s="25">
        <v>72.62</v>
      </c>
      <c r="W117" s="24">
        <v>175</v>
      </c>
      <c r="X117" s="24"/>
      <c r="Y117" s="65">
        <f t="shared" si="15"/>
        <v>0</v>
      </c>
      <c r="Z117" s="65">
        <f>X117*Z$6</f>
        <v>0</v>
      </c>
      <c r="AC117" s="30">
        <f>(Y117*Z$4-0.65-T117)/T117</f>
        <v>-1.0102479111603853</v>
      </c>
      <c r="AD117" s="86">
        <f>Y117*Z$4-0.65-T117</f>
        <v>-64.077560000000005</v>
      </c>
      <c r="AE117" s="60" t="s">
        <v>636</v>
      </c>
      <c r="AF117" s="60" t="s">
        <v>1</v>
      </c>
      <c r="AG117" s="60" t="s">
        <v>639</v>
      </c>
    </row>
    <row r="118" spans="1:33">
      <c r="B118" s="60" t="s">
        <v>97</v>
      </c>
      <c r="C118" s="68" t="s">
        <v>699</v>
      </c>
      <c r="D118" s="61">
        <v>103</v>
      </c>
      <c r="E118" s="61" t="s">
        <v>162</v>
      </c>
      <c r="F118" s="61" t="s">
        <v>143</v>
      </c>
      <c r="G118" s="61" t="s">
        <v>145</v>
      </c>
      <c r="H118" s="84" t="s">
        <v>696</v>
      </c>
      <c r="I118" s="20">
        <v>8</v>
      </c>
      <c r="J118" s="20">
        <v>22</v>
      </c>
      <c r="K118" s="20">
        <v>22</v>
      </c>
      <c r="L118" s="20"/>
      <c r="M118" s="20"/>
      <c r="N118" s="20"/>
      <c r="O118" s="21"/>
      <c r="P118" s="20"/>
      <c r="Q118" s="21"/>
      <c r="R118" s="20">
        <v>122.1</v>
      </c>
      <c r="T118" s="85">
        <f t="shared" si="14"/>
        <v>83.760599999999997</v>
      </c>
      <c r="U118" s="25">
        <v>83.76</v>
      </c>
      <c r="W118" s="24">
        <v>205</v>
      </c>
      <c r="Y118" s="65">
        <f t="shared" si="15"/>
        <v>0</v>
      </c>
      <c r="Z118" s="65">
        <f t="shared" si="16"/>
        <v>0</v>
      </c>
      <c r="AC118" s="30">
        <f>(Y118*Z$4-0.65-T118)/T118</f>
        <v>-1.0077602118418445</v>
      </c>
      <c r="AD118" s="86">
        <f>Y118*Z$4-0.65-T118</f>
        <v>-84.410600000000002</v>
      </c>
      <c r="AE118" s="60" t="s">
        <v>636</v>
      </c>
      <c r="AF118" s="60" t="s">
        <v>1</v>
      </c>
      <c r="AG118" s="60" t="s">
        <v>641</v>
      </c>
    </row>
    <row r="119" spans="1:33">
      <c r="B119" s="84" t="s">
        <v>25</v>
      </c>
      <c r="D119" s="61"/>
      <c r="E119" s="61"/>
      <c r="F119" s="61"/>
      <c r="G119" s="61"/>
      <c r="H119" s="68"/>
      <c r="I119" s="20"/>
      <c r="J119" s="20"/>
      <c r="K119" s="20"/>
      <c r="L119" s="20"/>
      <c r="M119" s="20"/>
      <c r="N119" s="20"/>
      <c r="O119" s="21"/>
      <c r="P119" s="20"/>
      <c r="Q119" s="21"/>
      <c r="T119" s="85"/>
      <c r="AC119" s="30"/>
      <c r="AD119" s="86"/>
    </row>
    <row r="120" spans="1:33">
      <c r="B120" s="61" t="s">
        <v>64</v>
      </c>
      <c r="C120" s="68" t="s">
        <v>392</v>
      </c>
      <c r="D120" s="61">
        <v>82</v>
      </c>
      <c r="E120" s="61" t="s">
        <v>40</v>
      </c>
      <c r="F120" s="61"/>
      <c r="G120" s="61" t="s">
        <v>145</v>
      </c>
      <c r="H120" s="68" t="s">
        <v>184</v>
      </c>
      <c r="I120" s="20"/>
      <c r="J120" s="20">
        <v>14</v>
      </c>
      <c r="K120" s="20">
        <v>14</v>
      </c>
      <c r="L120" s="20"/>
      <c r="M120" s="20">
        <v>16</v>
      </c>
      <c r="N120" s="20">
        <v>32</v>
      </c>
      <c r="O120" s="21"/>
      <c r="P120" s="20"/>
      <c r="Q120" s="21"/>
      <c r="T120" s="85">
        <f t="shared" si="14"/>
        <v>0</v>
      </c>
      <c r="W120" s="24">
        <v>70</v>
      </c>
      <c r="Y120" s="65">
        <f t="shared" si="15"/>
        <v>0</v>
      </c>
      <c r="Z120" s="65">
        <f t="shared" ref="Z120:Z138" si="17">X120*Z$4</f>
        <v>0</v>
      </c>
      <c r="AC120" s="30" t="e">
        <f>(Y120*Z$4-0.65-U120)/U120</f>
        <v>#DIV/0!</v>
      </c>
      <c r="AD120" s="86">
        <f>Y120*Z$4-0.65-U120</f>
        <v>-0.65</v>
      </c>
      <c r="AE120" s="60" t="s">
        <v>635</v>
      </c>
      <c r="AF120" s="60" t="s">
        <v>1</v>
      </c>
      <c r="AG120" s="60" t="s">
        <v>639</v>
      </c>
    </row>
    <row r="121" spans="1:33">
      <c r="B121" s="61"/>
      <c r="C121" s="68" t="s">
        <v>707</v>
      </c>
      <c r="D121" s="61">
        <v>82</v>
      </c>
      <c r="E121" s="61" t="s">
        <v>42</v>
      </c>
      <c r="F121" s="61"/>
      <c r="G121" s="61" t="s">
        <v>145</v>
      </c>
      <c r="H121" s="84" t="s">
        <v>696</v>
      </c>
      <c r="I121" s="20">
        <v>8</v>
      </c>
      <c r="J121" s="20">
        <v>16</v>
      </c>
      <c r="K121" s="20">
        <v>6</v>
      </c>
      <c r="L121" s="20"/>
      <c r="M121" s="20"/>
      <c r="N121" s="20"/>
      <c r="O121" s="21"/>
      <c r="P121" s="20"/>
      <c r="Q121" s="21"/>
      <c r="R121" s="20">
        <v>40.92</v>
      </c>
      <c r="T121" s="85">
        <f t="shared" si="14"/>
        <v>28.071120000000004</v>
      </c>
      <c r="U121" s="25">
        <v>28.07</v>
      </c>
      <c r="W121" s="24">
        <v>70</v>
      </c>
      <c r="Y121" s="65">
        <f t="shared" si="15"/>
        <v>0</v>
      </c>
      <c r="Z121" s="65">
        <f t="shared" si="17"/>
        <v>0</v>
      </c>
      <c r="AC121" s="30">
        <f>(Y121*Z$4-0.65-T121)/T121</f>
        <v>-1.023155470818407</v>
      </c>
      <c r="AD121" s="86">
        <f>Y121*Z$4-0.65-T121</f>
        <v>-28.721120000000003</v>
      </c>
      <c r="AE121" s="60" t="s">
        <v>636</v>
      </c>
      <c r="AF121" s="60" t="s">
        <v>1</v>
      </c>
      <c r="AG121" s="60" t="s">
        <v>639</v>
      </c>
    </row>
    <row r="122" spans="1:33">
      <c r="B122" s="61" t="s">
        <v>132</v>
      </c>
      <c r="C122" s="68" t="s">
        <v>438</v>
      </c>
      <c r="D122" s="61">
        <v>86</v>
      </c>
      <c r="E122" s="61" t="s">
        <v>42</v>
      </c>
      <c r="F122" s="61" t="s">
        <v>0</v>
      </c>
      <c r="G122" s="61" t="s">
        <v>128</v>
      </c>
      <c r="H122" s="68" t="s">
        <v>124</v>
      </c>
      <c r="I122" s="20">
        <v>2</v>
      </c>
      <c r="J122" s="20">
        <v>2</v>
      </c>
      <c r="K122" s="20">
        <v>2</v>
      </c>
      <c r="L122" s="20"/>
      <c r="M122" s="20"/>
      <c r="N122" s="20">
        <v>0</v>
      </c>
      <c r="O122" s="98"/>
      <c r="P122" s="20"/>
      <c r="Q122" s="21"/>
      <c r="R122" s="20">
        <v>56.44</v>
      </c>
      <c r="T122" s="85">
        <f t="shared" si="14"/>
        <v>38.717840000000002</v>
      </c>
      <c r="U122" s="25">
        <v>36.18</v>
      </c>
      <c r="V122" s="97"/>
      <c r="W122" s="24">
        <v>95</v>
      </c>
      <c r="X122" s="24"/>
      <c r="Y122" s="65">
        <f t="shared" si="15"/>
        <v>0</v>
      </c>
      <c r="Z122" s="65">
        <f t="shared" si="17"/>
        <v>0</v>
      </c>
      <c r="AC122" s="30">
        <f>(Y122*Z$4-0.65-U122)/U122</f>
        <v>-1.0179657269209508</v>
      </c>
      <c r="AD122" s="86">
        <f>Y122*Z$4-0.65-U122</f>
        <v>-36.83</v>
      </c>
      <c r="AE122" s="60" t="s">
        <v>635</v>
      </c>
      <c r="AF122" s="60" t="s">
        <v>1</v>
      </c>
      <c r="AG122" s="60" t="s">
        <v>639</v>
      </c>
    </row>
    <row r="123" spans="1:33">
      <c r="B123" s="61" t="s">
        <v>156</v>
      </c>
      <c r="C123" s="68" t="s">
        <v>708</v>
      </c>
      <c r="D123" s="61">
        <v>88</v>
      </c>
      <c r="E123" s="61" t="s">
        <v>42</v>
      </c>
      <c r="F123" s="61" t="s">
        <v>5</v>
      </c>
      <c r="G123" s="61" t="s">
        <v>145</v>
      </c>
      <c r="H123" s="84" t="s">
        <v>696</v>
      </c>
      <c r="I123" s="92" t="s">
        <v>881</v>
      </c>
      <c r="J123" s="20">
        <v>16</v>
      </c>
      <c r="K123" s="20">
        <v>12</v>
      </c>
      <c r="L123" s="20"/>
      <c r="M123" s="20">
        <v>17</v>
      </c>
      <c r="N123" s="20">
        <v>20</v>
      </c>
      <c r="O123" s="21"/>
      <c r="P123" s="20"/>
      <c r="Q123" s="21"/>
      <c r="R123" s="20">
        <v>79.739999999999995</v>
      </c>
      <c r="T123" s="85">
        <f t="shared" si="14"/>
        <v>54.701639999999998</v>
      </c>
      <c r="U123" s="25">
        <v>54.7</v>
      </c>
      <c r="W123" s="24">
        <v>130</v>
      </c>
      <c r="Y123" s="65">
        <f t="shared" si="15"/>
        <v>0</v>
      </c>
      <c r="Z123" s="65">
        <f t="shared" si="17"/>
        <v>0</v>
      </c>
      <c r="AC123" s="30">
        <f>(Y123*Z$4-0.65-T123)/T123</f>
        <v>-1.0118826419098221</v>
      </c>
      <c r="AD123" s="86">
        <f>Y123*Z$4-0.65-T123</f>
        <v>-55.351639999999996</v>
      </c>
      <c r="AE123" s="60" t="s">
        <v>636</v>
      </c>
      <c r="AF123" s="60" t="s">
        <v>1</v>
      </c>
      <c r="AG123" s="60" t="s">
        <v>641</v>
      </c>
    </row>
    <row r="124" spans="1:33">
      <c r="B124" s="61" t="s">
        <v>65</v>
      </c>
      <c r="C124" s="68" t="s">
        <v>393</v>
      </c>
      <c r="D124" s="61">
        <v>87</v>
      </c>
      <c r="E124" s="61" t="s">
        <v>41</v>
      </c>
      <c r="F124" s="61"/>
      <c r="G124" s="61" t="s">
        <v>145</v>
      </c>
      <c r="H124" s="68" t="s">
        <v>184</v>
      </c>
      <c r="I124" s="20"/>
      <c r="J124" s="20">
        <v>6</v>
      </c>
      <c r="K124" s="20">
        <v>6</v>
      </c>
      <c r="L124" s="20"/>
      <c r="M124" s="20">
        <v>2</v>
      </c>
      <c r="N124" s="20">
        <v>4</v>
      </c>
      <c r="O124" s="21"/>
      <c r="P124" s="20"/>
      <c r="Q124" s="21"/>
      <c r="T124" s="85">
        <f t="shared" si="14"/>
        <v>0</v>
      </c>
      <c r="W124" s="24">
        <v>125</v>
      </c>
      <c r="Y124" s="65">
        <f t="shared" si="15"/>
        <v>0</v>
      </c>
      <c r="Z124" s="65">
        <f t="shared" si="17"/>
        <v>0</v>
      </c>
      <c r="AC124" s="30" t="e">
        <f>(Y124*Z$4-0.65-U124)/U124</f>
        <v>#DIV/0!</v>
      </c>
      <c r="AD124" s="86">
        <f>Y124*Z$4-0.65-U124</f>
        <v>-0.65</v>
      </c>
      <c r="AE124" s="60" t="s">
        <v>636</v>
      </c>
      <c r="AF124" s="60" t="s">
        <v>1</v>
      </c>
      <c r="AG124" s="60" t="s">
        <v>639</v>
      </c>
    </row>
    <row r="125" spans="1:33">
      <c r="B125" s="61"/>
      <c r="C125" s="68" t="s">
        <v>709</v>
      </c>
      <c r="D125" s="61">
        <v>87</v>
      </c>
      <c r="E125" s="61" t="s">
        <v>42</v>
      </c>
      <c r="F125" s="61"/>
      <c r="G125" s="61" t="s">
        <v>145</v>
      </c>
      <c r="H125" s="84" t="s">
        <v>696</v>
      </c>
      <c r="I125" s="20">
        <v>4</v>
      </c>
      <c r="J125" s="20">
        <v>8</v>
      </c>
      <c r="K125" s="20">
        <v>4</v>
      </c>
      <c r="L125" s="20"/>
      <c r="M125" s="20"/>
      <c r="N125" s="20"/>
      <c r="O125" s="21"/>
      <c r="P125" s="20"/>
      <c r="Q125" s="21"/>
      <c r="R125" s="20">
        <v>72.989999999999995</v>
      </c>
      <c r="T125" s="85">
        <f t="shared" si="14"/>
        <v>50.07114</v>
      </c>
      <c r="U125" s="25">
        <v>50.07</v>
      </c>
      <c r="W125" s="24">
        <v>135</v>
      </c>
      <c r="Y125" s="65">
        <f t="shared" si="15"/>
        <v>0</v>
      </c>
      <c r="Z125" s="65">
        <f t="shared" si="17"/>
        <v>0</v>
      </c>
      <c r="AC125" s="30">
        <f>(Y125*Z$4-0.65-T125)/T125</f>
        <v>-1.0129815298792877</v>
      </c>
      <c r="AD125" s="86">
        <f>Y125*Z$4-0.65-T125</f>
        <v>-50.721139999999998</v>
      </c>
      <c r="AE125" s="60" t="s">
        <v>636</v>
      </c>
      <c r="AF125" s="60" t="s">
        <v>1</v>
      </c>
      <c r="AG125" s="60" t="s">
        <v>639</v>
      </c>
    </row>
    <row r="126" spans="1:33">
      <c r="B126" s="61" t="s">
        <v>66</v>
      </c>
      <c r="C126" s="60">
        <v>1540194</v>
      </c>
      <c r="D126" s="61">
        <v>92</v>
      </c>
      <c r="E126" s="61" t="s">
        <v>41</v>
      </c>
      <c r="F126" s="61"/>
      <c r="G126" s="61" t="s">
        <v>145</v>
      </c>
      <c r="H126" s="68" t="s">
        <v>184</v>
      </c>
      <c r="I126" s="20"/>
      <c r="J126" s="20">
        <v>8</v>
      </c>
      <c r="K126" s="20">
        <v>4</v>
      </c>
      <c r="L126" s="20"/>
      <c r="M126" s="20">
        <v>6</v>
      </c>
      <c r="N126" s="20">
        <v>4</v>
      </c>
      <c r="O126" s="21"/>
      <c r="P126" s="20"/>
      <c r="Q126" s="21"/>
      <c r="R126" s="20">
        <v>86.84</v>
      </c>
      <c r="T126" s="85">
        <f t="shared" si="14"/>
        <v>59.572240000000008</v>
      </c>
      <c r="W126" s="24">
        <v>135</v>
      </c>
      <c r="Y126" s="65">
        <f t="shared" si="15"/>
        <v>0</v>
      </c>
      <c r="Z126" s="65">
        <f t="shared" si="17"/>
        <v>0</v>
      </c>
      <c r="AC126" s="30" t="e">
        <f>(Y126*Z$4-0.65-U126)/U126</f>
        <v>#DIV/0!</v>
      </c>
      <c r="AD126" s="86">
        <f>Y126*Z$4-0.65-U126</f>
        <v>-0.65</v>
      </c>
      <c r="AE126" s="60" t="s">
        <v>636</v>
      </c>
      <c r="AF126" s="60" t="s">
        <v>1</v>
      </c>
      <c r="AG126" s="60" t="s">
        <v>639</v>
      </c>
    </row>
    <row r="127" spans="1:33">
      <c r="B127" s="61"/>
      <c r="C127" s="60">
        <v>1540577</v>
      </c>
      <c r="D127" s="61">
        <v>92</v>
      </c>
      <c r="E127" s="61" t="s">
        <v>162</v>
      </c>
      <c r="F127" s="61"/>
      <c r="G127" s="61" t="s">
        <v>145</v>
      </c>
      <c r="H127" s="84" t="s">
        <v>696</v>
      </c>
      <c r="I127" s="20"/>
      <c r="J127" s="20"/>
      <c r="K127" s="20"/>
      <c r="L127" s="20"/>
      <c r="M127" s="20"/>
      <c r="N127" s="20"/>
      <c r="O127" s="21"/>
      <c r="P127" s="20"/>
      <c r="Q127" s="21"/>
      <c r="R127" s="20">
        <v>86.84</v>
      </c>
      <c r="T127" s="85">
        <f t="shared" si="14"/>
        <v>59.572240000000008</v>
      </c>
      <c r="W127" s="24">
        <v>155</v>
      </c>
      <c r="Y127" s="65">
        <f t="shared" si="15"/>
        <v>0</v>
      </c>
      <c r="Z127" s="65">
        <f t="shared" si="17"/>
        <v>0</v>
      </c>
      <c r="AC127" s="30">
        <f>(Y127*Z$4-0.65-T127)/T127</f>
        <v>-1.0109111223616907</v>
      </c>
      <c r="AD127" s="86">
        <f>Y127*Z$4-0.65-T127</f>
        <v>-60.222240000000006</v>
      </c>
      <c r="AE127" s="60" t="s">
        <v>636</v>
      </c>
      <c r="AF127" s="60" t="s">
        <v>1</v>
      </c>
      <c r="AG127" s="60" t="s">
        <v>639</v>
      </c>
    </row>
    <row r="128" spans="1:33">
      <c r="B128" s="61" t="s">
        <v>93</v>
      </c>
      <c r="D128" s="61">
        <v>93</v>
      </c>
      <c r="E128" s="61" t="s">
        <v>41</v>
      </c>
      <c r="F128" s="61" t="s">
        <v>5</v>
      </c>
      <c r="G128" s="88" t="s">
        <v>758</v>
      </c>
      <c r="H128" s="89" t="s">
        <v>756</v>
      </c>
      <c r="I128" s="20"/>
      <c r="J128" s="20">
        <v>20</v>
      </c>
      <c r="K128" s="20"/>
      <c r="L128" s="20"/>
      <c r="M128" s="20"/>
      <c r="N128" s="20"/>
      <c r="O128" s="21"/>
      <c r="P128" s="20"/>
      <c r="Q128" s="21"/>
      <c r="T128" s="85">
        <v>33.270000000000003</v>
      </c>
      <c r="W128" s="24">
        <v>88</v>
      </c>
      <c r="Y128" s="65">
        <f>X128/1.2</f>
        <v>0</v>
      </c>
      <c r="Z128" s="65">
        <f>X128*Z$6</f>
        <v>0</v>
      </c>
      <c r="AC128" s="30">
        <f>(Y128*Z$6-0.65-T128)/T128</f>
        <v>-1.0195371205290051</v>
      </c>
      <c r="AD128" s="86">
        <f>Y128*Z$6-0.65-T128</f>
        <v>-33.92</v>
      </c>
      <c r="AE128" s="60" t="s">
        <v>1</v>
      </c>
      <c r="AF128" s="60" t="s">
        <v>1</v>
      </c>
      <c r="AG128" s="60" t="s">
        <v>645</v>
      </c>
    </row>
    <row r="129" spans="1:33">
      <c r="B129" s="61"/>
      <c r="D129" s="61">
        <v>93</v>
      </c>
      <c r="E129" s="61" t="s">
        <v>41</v>
      </c>
      <c r="F129" s="61" t="s">
        <v>5</v>
      </c>
      <c r="G129" s="88" t="s">
        <v>758</v>
      </c>
      <c r="H129" s="89" t="s">
        <v>922</v>
      </c>
      <c r="I129" s="20"/>
      <c r="J129" s="20"/>
      <c r="K129" s="20"/>
      <c r="L129" s="20"/>
      <c r="M129" s="20"/>
      <c r="N129" s="20"/>
      <c r="O129" s="21"/>
      <c r="P129" s="21">
        <v>32</v>
      </c>
      <c r="Q129" s="21"/>
      <c r="T129" s="148">
        <v>29.73</v>
      </c>
      <c r="X129" s="166">
        <v>85</v>
      </c>
      <c r="Y129" s="65">
        <f>X129/1.2</f>
        <v>70.833333333333343</v>
      </c>
      <c r="Z129" s="65">
        <f>X129*Z$6</f>
        <v>49.3</v>
      </c>
      <c r="AC129" s="30">
        <f>(Y129*Z$6-0.75-T129)/T129</f>
        <v>0.35665433344545361</v>
      </c>
      <c r="AD129" s="86">
        <f>Y129*Z$6-0.75-T129</f>
        <v>10.603333333333335</v>
      </c>
    </row>
    <row r="130" spans="1:33">
      <c r="C130" s="60">
        <v>1540527</v>
      </c>
      <c r="D130" s="61">
        <v>89</v>
      </c>
      <c r="E130" s="61" t="s">
        <v>42</v>
      </c>
      <c r="F130" s="61" t="s">
        <v>0</v>
      </c>
      <c r="G130" s="61" t="s">
        <v>145</v>
      </c>
      <c r="H130" s="84" t="s">
        <v>696</v>
      </c>
      <c r="I130" s="20">
        <v>4</v>
      </c>
      <c r="J130" s="92" t="s">
        <v>796</v>
      </c>
      <c r="K130" s="92" t="s">
        <v>823</v>
      </c>
      <c r="L130" s="92"/>
      <c r="M130" s="20">
        <v>59</v>
      </c>
      <c r="N130" s="20">
        <v>75</v>
      </c>
      <c r="O130" s="21"/>
      <c r="P130" s="20"/>
      <c r="Q130" s="21"/>
      <c r="R130" s="20">
        <v>74.25</v>
      </c>
      <c r="T130" s="85">
        <f t="shared" si="14"/>
        <v>50.935500000000005</v>
      </c>
      <c r="U130" s="25">
        <v>50.94</v>
      </c>
      <c r="W130" s="24">
        <v>125</v>
      </c>
      <c r="Y130" s="65">
        <f t="shared" si="15"/>
        <v>0</v>
      </c>
      <c r="Z130" s="65">
        <f t="shared" si="17"/>
        <v>0</v>
      </c>
      <c r="AC130" s="30">
        <f>(Y130*Z$4-0.65-T130)/T130</f>
        <v>-1.0127612372510331</v>
      </c>
      <c r="AD130" s="86">
        <f>Y130*Z$4-0.65-T130</f>
        <v>-51.585500000000003</v>
      </c>
      <c r="AE130" s="60" t="s">
        <v>636</v>
      </c>
      <c r="AF130" s="60" t="s">
        <v>1</v>
      </c>
      <c r="AG130" s="60" t="s">
        <v>639</v>
      </c>
    </row>
    <row r="131" spans="1:33">
      <c r="B131" s="61"/>
      <c r="C131" s="60">
        <v>1540537</v>
      </c>
      <c r="D131" s="61">
        <v>93</v>
      </c>
      <c r="E131" s="61" t="s">
        <v>42</v>
      </c>
      <c r="F131" s="61" t="s">
        <v>143</v>
      </c>
      <c r="G131" s="61" t="s">
        <v>145</v>
      </c>
      <c r="H131" s="84" t="s">
        <v>696</v>
      </c>
      <c r="I131" s="92"/>
      <c r="J131" s="92" t="s">
        <v>797</v>
      </c>
      <c r="K131" s="92" t="s">
        <v>824</v>
      </c>
      <c r="L131" s="92"/>
      <c r="M131" s="20">
        <v>19</v>
      </c>
      <c r="N131" s="20"/>
      <c r="O131" s="21"/>
      <c r="P131" s="20"/>
      <c r="Q131" s="21"/>
      <c r="R131" s="20">
        <v>83.11</v>
      </c>
      <c r="T131" s="85">
        <f t="shared" si="14"/>
        <v>57.013460000000002</v>
      </c>
      <c r="W131" s="99">
        <v>135</v>
      </c>
      <c r="X131" s="165"/>
      <c r="Y131" s="65">
        <f t="shared" si="15"/>
        <v>0</v>
      </c>
      <c r="Z131" s="65">
        <f t="shared" si="17"/>
        <v>0</v>
      </c>
      <c r="AC131" s="30">
        <f>(Y131*Z$4-0.65-T131)/T131</f>
        <v>-1.0114008165791024</v>
      </c>
      <c r="AD131" s="86">
        <f>Y131*Z$4-0.65-T131</f>
        <v>-57.663460000000001</v>
      </c>
      <c r="AE131" s="60" t="s">
        <v>636</v>
      </c>
      <c r="AF131" s="60" t="s">
        <v>1</v>
      </c>
      <c r="AG131" s="60" t="s">
        <v>641</v>
      </c>
    </row>
    <row r="132" spans="1:33">
      <c r="A132" s="59" t="s">
        <v>896</v>
      </c>
      <c r="B132" s="61" t="s">
        <v>158</v>
      </c>
      <c r="D132" s="61">
        <v>95</v>
      </c>
      <c r="E132" s="61" t="s">
        <v>41</v>
      </c>
      <c r="F132" s="61" t="s">
        <v>5</v>
      </c>
      <c r="G132" s="61" t="s">
        <v>758</v>
      </c>
      <c r="H132" s="84" t="s">
        <v>922</v>
      </c>
      <c r="I132" s="92"/>
      <c r="J132" s="92"/>
      <c r="K132" s="92"/>
      <c r="L132" s="92"/>
      <c r="M132" s="20"/>
      <c r="N132" s="20"/>
      <c r="O132" s="21"/>
      <c r="P132" s="21">
        <v>50</v>
      </c>
      <c r="Q132" s="21"/>
      <c r="T132" s="148">
        <v>32.72</v>
      </c>
      <c r="W132" s="99"/>
      <c r="X132" s="166">
        <v>90</v>
      </c>
      <c r="Y132" s="65">
        <f>X132/1.2</f>
        <v>75</v>
      </c>
      <c r="Z132" s="65">
        <f>X132*Z$6</f>
        <v>52.199999999999996</v>
      </c>
      <c r="AC132" s="30">
        <f>(Y132*Z$6-0.75-T132)/T132</f>
        <v>0.30654034229828853</v>
      </c>
      <c r="AD132" s="86">
        <f>Y132*Z$6-0.75-T132</f>
        <v>10.030000000000001</v>
      </c>
    </row>
    <row r="133" spans="1:33">
      <c r="C133" s="60">
        <v>1540504</v>
      </c>
      <c r="D133" s="61">
        <v>91</v>
      </c>
      <c r="E133" s="61" t="s">
        <v>41</v>
      </c>
      <c r="F133" s="61" t="s">
        <v>0</v>
      </c>
      <c r="G133" s="61" t="s">
        <v>145</v>
      </c>
      <c r="H133" s="68" t="s">
        <v>184</v>
      </c>
      <c r="I133" s="20"/>
      <c r="J133" s="20">
        <v>16</v>
      </c>
      <c r="K133" s="20">
        <v>16</v>
      </c>
      <c r="L133" s="20"/>
      <c r="M133" s="20">
        <v>48</v>
      </c>
      <c r="N133" s="20">
        <v>75</v>
      </c>
      <c r="O133" s="21"/>
      <c r="P133" s="20"/>
      <c r="Q133" s="21"/>
      <c r="T133" s="85">
        <f t="shared" si="14"/>
        <v>0</v>
      </c>
      <c r="W133" s="24">
        <v>155</v>
      </c>
      <c r="Y133" s="65">
        <f t="shared" si="15"/>
        <v>0</v>
      </c>
      <c r="Z133" s="65">
        <f t="shared" si="17"/>
        <v>0</v>
      </c>
      <c r="AC133" s="30" t="e">
        <f>(Y133*Z$4-0.65-U133)/U133</f>
        <v>#DIV/0!</v>
      </c>
      <c r="AD133" s="86">
        <f>Y133*Z$4-0.65-U133</f>
        <v>-0.65</v>
      </c>
      <c r="AE133" s="60" t="s">
        <v>636</v>
      </c>
      <c r="AF133" s="60" t="s">
        <v>1</v>
      </c>
      <c r="AG133" s="60" t="s">
        <v>639</v>
      </c>
    </row>
    <row r="134" spans="1:33">
      <c r="B134" s="61"/>
      <c r="C134" s="60">
        <v>1540559</v>
      </c>
      <c r="D134" s="61">
        <v>91</v>
      </c>
      <c r="E134" s="61" t="s">
        <v>162</v>
      </c>
      <c r="F134" s="61" t="s">
        <v>0</v>
      </c>
      <c r="G134" s="61" t="s">
        <v>145</v>
      </c>
      <c r="H134" s="84" t="s">
        <v>696</v>
      </c>
      <c r="I134" s="20">
        <v>6</v>
      </c>
      <c r="J134" s="20">
        <v>100</v>
      </c>
      <c r="K134" s="20">
        <v>62</v>
      </c>
      <c r="L134" s="20"/>
      <c r="M134" s="20"/>
      <c r="N134" s="20"/>
      <c r="O134" s="21"/>
      <c r="P134" s="20"/>
      <c r="Q134" s="21"/>
      <c r="R134" s="20">
        <v>90.71</v>
      </c>
      <c r="T134" s="85">
        <f t="shared" si="14"/>
        <v>62.227060000000002</v>
      </c>
      <c r="U134" s="25">
        <v>62.23</v>
      </c>
      <c r="W134" s="24">
        <v>150</v>
      </c>
      <c r="Y134" s="65">
        <f t="shared" si="15"/>
        <v>0</v>
      </c>
      <c r="Z134" s="65">
        <f t="shared" si="17"/>
        <v>0</v>
      </c>
      <c r="AC134" s="30">
        <f>(Y134*Z$4-0.65-T134)/T134</f>
        <v>-1.0104456164247515</v>
      </c>
      <c r="AD134" s="86">
        <f>Y134*Z$4-0.65-T134</f>
        <v>-62.87706</v>
      </c>
      <c r="AE134" s="60" t="s">
        <v>636</v>
      </c>
      <c r="AF134" s="60" t="s">
        <v>1</v>
      </c>
      <c r="AG134" s="60" t="s">
        <v>639</v>
      </c>
    </row>
    <row r="135" spans="1:33">
      <c r="B135" s="61"/>
      <c r="C135" s="60">
        <v>3410080</v>
      </c>
      <c r="D135" s="61">
        <v>95</v>
      </c>
      <c r="E135" s="61" t="s">
        <v>162</v>
      </c>
      <c r="F135" s="61" t="s">
        <v>143</v>
      </c>
      <c r="G135" s="61" t="s">
        <v>490</v>
      </c>
      <c r="H135" s="68" t="s">
        <v>623</v>
      </c>
      <c r="I135" s="20">
        <v>8</v>
      </c>
      <c r="J135" s="20">
        <v>17</v>
      </c>
      <c r="K135" s="20">
        <v>10</v>
      </c>
      <c r="L135" s="20"/>
      <c r="M135" s="20">
        <v>18</v>
      </c>
      <c r="N135" s="20"/>
      <c r="O135" s="21"/>
      <c r="P135" s="20"/>
      <c r="Q135" s="21"/>
      <c r="R135" s="20">
        <v>89.41</v>
      </c>
      <c r="T135" s="85">
        <f t="shared" si="14"/>
        <v>61.335260000000005</v>
      </c>
      <c r="U135" s="25">
        <v>62.68</v>
      </c>
      <c r="W135" s="24">
        <v>160</v>
      </c>
      <c r="X135" s="24"/>
      <c r="Y135" s="65">
        <f t="shared" si="15"/>
        <v>0</v>
      </c>
      <c r="Z135" s="65">
        <f>X135*Z$6</f>
        <v>0</v>
      </c>
      <c r="AC135" s="30">
        <f>(Y135*Z$6-0.65-T135)/T135</f>
        <v>-1.0105974931874422</v>
      </c>
      <c r="AD135" s="86">
        <f>Y135*Z$6-0.65-T135</f>
        <v>-61.985260000000004</v>
      </c>
      <c r="AE135" s="60" t="s">
        <v>636</v>
      </c>
      <c r="AF135" s="60" t="s">
        <v>1</v>
      </c>
      <c r="AG135" s="60" t="s">
        <v>639</v>
      </c>
    </row>
    <row r="136" spans="1:33">
      <c r="A136" s="59" t="s">
        <v>896</v>
      </c>
      <c r="B136" s="61" t="s">
        <v>94</v>
      </c>
      <c r="D136" s="61">
        <v>98</v>
      </c>
      <c r="E136" s="61" t="s">
        <v>41</v>
      </c>
      <c r="F136" s="61" t="s">
        <v>5</v>
      </c>
      <c r="G136" s="61" t="s">
        <v>758</v>
      </c>
      <c r="H136" s="68" t="s">
        <v>922</v>
      </c>
      <c r="I136" s="20"/>
      <c r="J136" s="20"/>
      <c r="K136" s="20"/>
      <c r="L136" s="20"/>
      <c r="M136" s="20"/>
      <c r="N136" s="20"/>
      <c r="O136" s="21"/>
      <c r="P136" s="21">
        <v>75</v>
      </c>
      <c r="Q136" s="21"/>
      <c r="T136" s="148">
        <v>37.49</v>
      </c>
      <c r="X136" s="166">
        <v>100</v>
      </c>
      <c r="Y136" s="65">
        <f>X136/1.2</f>
        <v>83.333333333333343</v>
      </c>
      <c r="Z136" s="65">
        <f>X136*Z$6</f>
        <v>57.999999999999993</v>
      </c>
      <c r="AC136" s="30">
        <f>(Y136*Z$6-0.75-T136)/T136</f>
        <v>0.26922734951542632</v>
      </c>
      <c r="AD136" s="86">
        <f>Y136*Z$6-0.75-T136</f>
        <v>10.093333333333334</v>
      </c>
    </row>
    <row r="137" spans="1:33">
      <c r="C137" s="60">
        <v>1552193</v>
      </c>
      <c r="D137" s="61">
        <v>98</v>
      </c>
      <c r="E137" s="61" t="s">
        <v>41</v>
      </c>
      <c r="F137" s="61" t="s">
        <v>143</v>
      </c>
      <c r="G137" s="61" t="s">
        <v>128</v>
      </c>
      <c r="H137" s="68" t="s">
        <v>626</v>
      </c>
      <c r="I137" s="20"/>
      <c r="J137" s="20">
        <v>8</v>
      </c>
      <c r="K137" s="20">
        <v>8</v>
      </c>
      <c r="L137" s="20"/>
      <c r="M137" s="20">
        <v>18</v>
      </c>
      <c r="N137" s="20">
        <v>150</v>
      </c>
      <c r="O137" s="21"/>
      <c r="P137" s="20"/>
      <c r="R137" s="20">
        <v>94.31</v>
      </c>
      <c r="T137" s="85">
        <f t="shared" si="14"/>
        <v>64.696660000000008</v>
      </c>
      <c r="W137" s="24">
        <v>155</v>
      </c>
      <c r="X137" s="24"/>
      <c r="Y137" s="65">
        <f t="shared" si="15"/>
        <v>0</v>
      </c>
      <c r="Z137" s="65">
        <f t="shared" si="17"/>
        <v>0</v>
      </c>
      <c r="AC137" s="30" t="e">
        <f>(Y137*Z$4-0.65-U137)/U137</f>
        <v>#DIV/0!</v>
      </c>
      <c r="AD137" s="86">
        <f>Y137*Z$4-0.65-U137</f>
        <v>-0.65</v>
      </c>
      <c r="AE137" s="60" t="s">
        <v>636</v>
      </c>
      <c r="AF137" s="60" t="s">
        <v>1</v>
      </c>
      <c r="AG137" s="60" t="s">
        <v>639</v>
      </c>
    </row>
    <row r="138" spans="1:33">
      <c r="C138" s="60">
        <v>1540583</v>
      </c>
      <c r="D138" s="61">
        <v>98</v>
      </c>
      <c r="E138" s="61" t="s">
        <v>42</v>
      </c>
      <c r="F138" s="61" t="s">
        <v>143</v>
      </c>
      <c r="G138" s="61" t="s">
        <v>145</v>
      </c>
      <c r="H138" s="84" t="s">
        <v>696</v>
      </c>
      <c r="I138" s="20">
        <v>4</v>
      </c>
      <c r="J138" s="20">
        <v>178</v>
      </c>
      <c r="K138" s="20">
        <v>128</v>
      </c>
      <c r="L138" s="20"/>
      <c r="M138" s="20">
        <v>97</v>
      </c>
      <c r="N138" s="20"/>
      <c r="O138" s="21"/>
      <c r="P138" s="20"/>
      <c r="Q138" s="21"/>
      <c r="R138" s="20">
        <v>87.33</v>
      </c>
      <c r="T138" s="85">
        <f t="shared" si="14"/>
        <v>59.908380000000001</v>
      </c>
      <c r="U138" s="25">
        <v>59.91</v>
      </c>
      <c r="W138" s="24">
        <v>150</v>
      </c>
      <c r="Y138" s="65">
        <f t="shared" si="15"/>
        <v>0</v>
      </c>
      <c r="Z138" s="65">
        <f t="shared" si="17"/>
        <v>0</v>
      </c>
      <c r="AC138" s="30">
        <f>(Y138*Z$4-0.65-T138)/T138</f>
        <v>-1.0108499011323624</v>
      </c>
      <c r="AD138" s="86">
        <f>Y138*Z$4-0.65-T138</f>
        <v>-60.55838</v>
      </c>
      <c r="AE138" s="60" t="s">
        <v>636</v>
      </c>
      <c r="AF138" s="60" t="s">
        <v>1</v>
      </c>
      <c r="AG138" s="60" t="s">
        <v>641</v>
      </c>
    </row>
    <row r="139" spans="1:33">
      <c r="C139" s="60">
        <v>3410790</v>
      </c>
      <c r="D139" s="61">
        <v>98</v>
      </c>
      <c r="E139" s="61" t="s">
        <v>162</v>
      </c>
      <c r="F139" s="61" t="s">
        <v>143</v>
      </c>
      <c r="G139" s="61" t="s">
        <v>490</v>
      </c>
      <c r="H139" s="68" t="s">
        <v>623</v>
      </c>
      <c r="I139" s="20"/>
      <c r="J139" s="20">
        <v>54</v>
      </c>
      <c r="K139" s="20">
        <v>26</v>
      </c>
      <c r="L139" s="20"/>
      <c r="M139" s="20">
        <v>40</v>
      </c>
      <c r="N139" s="20"/>
      <c r="O139" s="21"/>
      <c r="P139" s="20"/>
      <c r="Q139" s="21"/>
      <c r="R139" s="20">
        <v>97.72</v>
      </c>
      <c r="T139" s="85">
        <f t="shared" ref="T139:T207" si="18">R139*T$4</f>
        <v>67.035920000000004</v>
      </c>
      <c r="W139" s="24">
        <v>160</v>
      </c>
      <c r="X139" s="24"/>
      <c r="Y139" s="65">
        <f t="shared" si="15"/>
        <v>0</v>
      </c>
      <c r="Z139" s="65">
        <f>X139*Z$6</f>
        <v>0</v>
      </c>
      <c r="AC139" s="30">
        <f>(Y139*Z$6-0.65-T139)/T139</f>
        <v>-1.009696294165874</v>
      </c>
      <c r="AD139" s="86">
        <f>Y139*Z$6-0.65-T139</f>
        <v>-67.68592000000001</v>
      </c>
      <c r="AE139" s="60" t="s">
        <v>636</v>
      </c>
      <c r="AF139" s="60" t="s">
        <v>1</v>
      </c>
      <c r="AG139" s="60" t="s">
        <v>639</v>
      </c>
    </row>
    <row r="140" spans="1:33">
      <c r="B140" s="84" t="s">
        <v>24</v>
      </c>
      <c r="D140" s="61"/>
      <c r="E140" s="61"/>
      <c r="F140" s="61"/>
      <c r="G140" s="61"/>
      <c r="H140" s="68"/>
      <c r="I140" s="20"/>
      <c r="J140" s="20"/>
      <c r="K140" s="20"/>
      <c r="L140" s="20"/>
      <c r="M140" s="20"/>
      <c r="N140" s="20"/>
      <c r="O140" s="21"/>
      <c r="P140" s="20"/>
      <c r="Q140" s="21"/>
      <c r="R140" s="26"/>
      <c r="S140" s="26"/>
      <c r="T140" s="85"/>
      <c r="AC140" s="30"/>
      <c r="AD140" s="86"/>
    </row>
    <row r="141" spans="1:33">
      <c r="B141" s="68" t="s">
        <v>181</v>
      </c>
      <c r="C141" s="60">
        <v>1540554</v>
      </c>
      <c r="D141" s="61">
        <v>78</v>
      </c>
      <c r="E141" s="61" t="s">
        <v>42</v>
      </c>
      <c r="F141" s="61" t="s">
        <v>0</v>
      </c>
      <c r="G141" s="61" t="s">
        <v>145</v>
      </c>
      <c r="H141" s="84" t="s">
        <v>696</v>
      </c>
      <c r="I141" s="20"/>
      <c r="J141" s="20">
        <v>4</v>
      </c>
      <c r="K141" s="20"/>
      <c r="L141" s="20"/>
      <c r="M141" s="20"/>
      <c r="N141" s="20">
        <v>0</v>
      </c>
      <c r="O141" s="87"/>
      <c r="P141" s="20"/>
      <c r="Q141" s="21"/>
      <c r="R141" s="20">
        <v>52.32</v>
      </c>
      <c r="T141" s="85">
        <f t="shared" si="18"/>
        <v>35.89152</v>
      </c>
      <c r="U141" s="25">
        <v>35.89</v>
      </c>
      <c r="W141" s="24">
        <v>95</v>
      </c>
      <c r="Y141" s="65">
        <f t="shared" si="15"/>
        <v>0</v>
      </c>
      <c r="Z141" s="65">
        <f t="shared" ref="Z141:Z177" si="19">X141*Z$4</f>
        <v>0</v>
      </c>
      <c r="AC141" s="30">
        <f>(Y141*Z$4-0.65-T141)/T141</f>
        <v>-1.0181101274061393</v>
      </c>
      <c r="AD141" s="86">
        <f>Y141*Z$4-0.65-T141</f>
        <v>-36.541519999999998</v>
      </c>
      <c r="AE141" s="60" t="s">
        <v>636</v>
      </c>
      <c r="AF141" s="60" t="s">
        <v>1</v>
      </c>
      <c r="AG141" s="60" t="s">
        <v>639</v>
      </c>
    </row>
    <row r="142" spans="1:33">
      <c r="B142" s="68" t="s">
        <v>190</v>
      </c>
      <c r="C142" s="60">
        <v>1540198</v>
      </c>
      <c r="D142" s="61">
        <v>80</v>
      </c>
      <c r="E142" s="61" t="s">
        <v>42</v>
      </c>
      <c r="F142" s="61" t="s">
        <v>0</v>
      </c>
      <c r="G142" s="61" t="s">
        <v>145</v>
      </c>
      <c r="H142" s="68" t="s">
        <v>184</v>
      </c>
      <c r="I142" s="20"/>
      <c r="J142" s="20">
        <v>4</v>
      </c>
      <c r="K142" s="20">
        <v>4</v>
      </c>
      <c r="L142" s="20"/>
      <c r="M142" s="20">
        <v>8</v>
      </c>
      <c r="N142" s="20">
        <v>8</v>
      </c>
      <c r="O142" s="21"/>
      <c r="P142" s="20"/>
      <c r="Q142" s="21"/>
      <c r="T142" s="85">
        <f t="shared" si="18"/>
        <v>0</v>
      </c>
      <c r="W142" s="24">
        <v>95</v>
      </c>
      <c r="Y142" s="65">
        <f t="shared" si="15"/>
        <v>0</v>
      </c>
      <c r="Z142" s="65">
        <f t="shared" si="19"/>
        <v>0</v>
      </c>
      <c r="AC142" s="30" t="e">
        <f>(Y142*Z$4-0.65-U142)/U142</f>
        <v>#DIV/0!</v>
      </c>
      <c r="AD142" s="86">
        <f>Y142*Z$4-0.65-U142</f>
        <v>-0.65</v>
      </c>
      <c r="AE142" s="60" t="s">
        <v>635</v>
      </c>
      <c r="AF142" s="60" t="s">
        <v>1</v>
      </c>
      <c r="AG142" s="60" t="s">
        <v>639</v>
      </c>
    </row>
    <row r="143" spans="1:33">
      <c r="B143" s="68"/>
      <c r="C143" s="60">
        <v>1540551</v>
      </c>
      <c r="D143" s="61">
        <v>84</v>
      </c>
      <c r="E143" s="61" t="s">
        <v>42</v>
      </c>
      <c r="F143" s="61" t="s">
        <v>143</v>
      </c>
      <c r="G143" s="61" t="s">
        <v>145</v>
      </c>
      <c r="H143" s="84" t="s">
        <v>696</v>
      </c>
      <c r="I143" s="20">
        <v>4</v>
      </c>
      <c r="J143" s="20">
        <v>10</v>
      </c>
      <c r="K143" s="20">
        <v>10</v>
      </c>
      <c r="L143" s="20"/>
      <c r="M143" s="20"/>
      <c r="N143" s="20"/>
      <c r="O143" s="21"/>
      <c r="P143" s="20"/>
      <c r="Q143" s="21"/>
      <c r="R143" s="20">
        <v>57.8</v>
      </c>
      <c r="T143" s="85">
        <f t="shared" si="18"/>
        <v>39.650800000000004</v>
      </c>
      <c r="U143" s="25">
        <v>39.65</v>
      </c>
      <c r="W143" s="24">
        <v>100</v>
      </c>
      <c r="Y143" s="65">
        <f t="shared" si="15"/>
        <v>0</v>
      </c>
      <c r="Z143" s="65">
        <f t="shared" si="19"/>
        <v>0</v>
      </c>
      <c r="AC143" s="30">
        <f>(Y143*Z$4-0.65-T143)/T143</f>
        <v>-1.0163931118665954</v>
      </c>
      <c r="AD143" s="86">
        <f>Y143*Z$4-0.65-T143</f>
        <v>-40.300800000000002</v>
      </c>
      <c r="AE143" s="60" t="s">
        <v>636</v>
      </c>
      <c r="AF143" s="60" t="s">
        <v>1</v>
      </c>
      <c r="AG143" s="60" t="s">
        <v>641</v>
      </c>
    </row>
    <row r="144" spans="1:33">
      <c r="A144" s="59" t="s">
        <v>896</v>
      </c>
      <c r="B144" s="68" t="s">
        <v>191</v>
      </c>
      <c r="D144" s="61">
        <v>87</v>
      </c>
      <c r="E144" s="61" t="s">
        <v>41</v>
      </c>
      <c r="F144" s="61" t="s">
        <v>5</v>
      </c>
      <c r="G144" s="61" t="s">
        <v>758</v>
      </c>
      <c r="H144" s="68" t="s">
        <v>922</v>
      </c>
      <c r="I144" s="20"/>
      <c r="J144" s="20"/>
      <c r="K144" s="20"/>
      <c r="L144" s="20"/>
      <c r="M144" s="20"/>
      <c r="N144" s="20"/>
      <c r="O144" s="21"/>
      <c r="P144" s="21">
        <v>20</v>
      </c>
      <c r="Q144" s="21"/>
      <c r="T144" s="148">
        <v>26.89</v>
      </c>
      <c r="X144" s="166">
        <v>75</v>
      </c>
      <c r="Y144" s="65">
        <f>X144/1.2</f>
        <v>62.5</v>
      </c>
      <c r="Z144" s="65">
        <f>X144*Z$6</f>
        <v>43.5</v>
      </c>
      <c r="AC144" s="30">
        <f>(Y144*Z$6-0.75-T144)/T144</f>
        <v>0.32019338043882484</v>
      </c>
      <c r="AD144" s="86">
        <f>Y144*Z$6-0.75-T144</f>
        <v>8.61</v>
      </c>
    </row>
    <row r="145" spans="2:33">
      <c r="C145" s="60">
        <v>1540538</v>
      </c>
      <c r="D145" s="61">
        <v>83</v>
      </c>
      <c r="E145" s="61" t="s">
        <v>42</v>
      </c>
      <c r="F145" s="61" t="s">
        <v>0</v>
      </c>
      <c r="G145" s="61" t="s">
        <v>145</v>
      </c>
      <c r="H145" s="84" t="s">
        <v>696</v>
      </c>
      <c r="I145" s="20">
        <v>6</v>
      </c>
      <c r="J145" s="20">
        <v>26</v>
      </c>
      <c r="K145" s="20">
        <v>18</v>
      </c>
      <c r="L145" s="20"/>
      <c r="M145" s="20">
        <v>22</v>
      </c>
      <c r="N145" s="20">
        <v>20</v>
      </c>
      <c r="O145" s="21"/>
      <c r="P145" s="20"/>
      <c r="Q145" s="21"/>
      <c r="R145" s="20">
        <v>64.13</v>
      </c>
      <c r="T145" s="85">
        <f t="shared" si="18"/>
        <v>43.993180000000002</v>
      </c>
      <c r="U145" s="25">
        <v>43.99</v>
      </c>
      <c r="W145" s="24">
        <v>105</v>
      </c>
      <c r="Y145" s="65">
        <f t="shared" si="15"/>
        <v>0</v>
      </c>
      <c r="Z145" s="65">
        <f t="shared" si="19"/>
        <v>0</v>
      </c>
      <c r="AC145" s="30">
        <f>(Y145*Z$4-0.65-T145)/T145</f>
        <v>-1.0147750174004242</v>
      </c>
      <c r="AD145" s="86">
        <f>Y145*Z$4-0.65-T145</f>
        <v>-44.643180000000001</v>
      </c>
      <c r="AE145" s="60" t="s">
        <v>636</v>
      </c>
      <c r="AF145" s="60" t="s">
        <v>1</v>
      </c>
      <c r="AG145" s="60" t="s">
        <v>639</v>
      </c>
    </row>
    <row r="146" spans="2:33">
      <c r="B146" s="68" t="s">
        <v>197</v>
      </c>
      <c r="C146" s="60">
        <v>1540368</v>
      </c>
      <c r="D146" s="61">
        <v>88</v>
      </c>
      <c r="E146" s="61" t="s">
        <v>41</v>
      </c>
      <c r="F146" s="61" t="s">
        <v>143</v>
      </c>
      <c r="G146" s="61" t="s">
        <v>145</v>
      </c>
      <c r="H146" s="68" t="s">
        <v>184</v>
      </c>
      <c r="I146" s="20">
        <v>8</v>
      </c>
      <c r="J146" s="20"/>
      <c r="K146" s="20"/>
      <c r="L146" s="20"/>
      <c r="M146" s="20">
        <v>6</v>
      </c>
      <c r="N146" s="20">
        <v>8</v>
      </c>
      <c r="O146" s="21"/>
      <c r="P146" s="20"/>
      <c r="Q146" s="21"/>
      <c r="T146" s="85">
        <f t="shared" si="18"/>
        <v>0</v>
      </c>
      <c r="U146" s="100">
        <v>67.92</v>
      </c>
      <c r="V146" s="101"/>
      <c r="W146" s="24">
        <v>140</v>
      </c>
      <c r="Y146" s="65">
        <f t="shared" si="15"/>
        <v>0</v>
      </c>
      <c r="Z146" s="65">
        <f t="shared" si="19"/>
        <v>0</v>
      </c>
      <c r="AC146" s="30">
        <f>(Y146*Z$4-0.65-U146)/U146</f>
        <v>-1.0095700824499412</v>
      </c>
      <c r="AD146" s="86">
        <f>Y146*Z$4-0.65-U146</f>
        <v>-68.570000000000007</v>
      </c>
      <c r="AE146" s="60" t="s">
        <v>635</v>
      </c>
      <c r="AF146" s="60" t="s">
        <v>1</v>
      </c>
      <c r="AG146" s="60" t="s">
        <v>641</v>
      </c>
    </row>
    <row r="147" spans="2:33">
      <c r="B147" s="68"/>
      <c r="C147" s="60">
        <v>1540552</v>
      </c>
      <c r="D147" s="61">
        <v>88</v>
      </c>
      <c r="E147" s="61" t="s">
        <v>162</v>
      </c>
      <c r="F147" s="61" t="s">
        <v>143</v>
      </c>
      <c r="G147" s="61" t="s">
        <v>145</v>
      </c>
      <c r="H147" s="84" t="s">
        <v>696</v>
      </c>
      <c r="I147" s="20">
        <v>4</v>
      </c>
      <c r="J147" s="20">
        <v>7</v>
      </c>
      <c r="K147" s="20">
        <v>4</v>
      </c>
      <c r="L147" s="20"/>
      <c r="M147" s="20"/>
      <c r="N147" s="20"/>
      <c r="O147" s="21"/>
      <c r="P147" s="20"/>
      <c r="Q147" s="21"/>
      <c r="R147" s="20">
        <v>89.85</v>
      </c>
      <c r="T147" s="85">
        <f t="shared" si="18"/>
        <v>61.637100000000004</v>
      </c>
      <c r="U147" s="25">
        <v>61.63</v>
      </c>
      <c r="W147" s="24">
        <v>150</v>
      </c>
      <c r="Y147" s="65">
        <f t="shared" si="15"/>
        <v>0</v>
      </c>
      <c r="Z147" s="65">
        <f t="shared" si="19"/>
        <v>0</v>
      </c>
      <c r="AC147" s="30">
        <f>(Y147*Z$4-0.65-T147)/T147</f>
        <v>-1.0105455967266468</v>
      </c>
      <c r="AD147" s="86">
        <f>Y147*Z$4-0.65-T147</f>
        <v>-62.287100000000002</v>
      </c>
      <c r="AE147" s="60" t="s">
        <v>636</v>
      </c>
      <c r="AF147" s="60" t="s">
        <v>1</v>
      </c>
      <c r="AG147" s="60" t="s">
        <v>641</v>
      </c>
    </row>
    <row r="148" spans="2:33">
      <c r="B148" s="61" t="s">
        <v>133</v>
      </c>
      <c r="C148" s="68" t="s">
        <v>535</v>
      </c>
      <c r="D148" s="61">
        <v>91</v>
      </c>
      <c r="E148" s="61" t="s">
        <v>41</v>
      </c>
      <c r="F148" s="61" t="s">
        <v>143</v>
      </c>
      <c r="G148" s="61" t="s">
        <v>145</v>
      </c>
      <c r="H148" s="68" t="s">
        <v>184</v>
      </c>
      <c r="I148" s="20">
        <v>1</v>
      </c>
      <c r="J148" s="20">
        <v>21</v>
      </c>
      <c r="K148" s="20">
        <v>9</v>
      </c>
      <c r="L148" s="20"/>
      <c r="M148" s="20">
        <v>14</v>
      </c>
      <c r="N148" s="20">
        <v>20</v>
      </c>
      <c r="O148" s="21"/>
      <c r="P148" s="20"/>
      <c r="Q148" s="21"/>
      <c r="R148" s="20">
        <v>75.67</v>
      </c>
      <c r="T148" s="85">
        <f>R148*T$4</f>
        <v>51.909620000000004</v>
      </c>
      <c r="U148" s="25">
        <v>59.72</v>
      </c>
      <c r="W148" s="24">
        <v>125</v>
      </c>
      <c r="Y148" s="65">
        <f>X148/1.2</f>
        <v>0</v>
      </c>
      <c r="Z148" s="65">
        <f t="shared" si="19"/>
        <v>0</v>
      </c>
      <c r="AC148" s="30">
        <f>(Y148*Z$4-0.65-U148)/U148</f>
        <v>-1.0108841259209644</v>
      </c>
      <c r="AD148" s="86">
        <f>Y148*Z$4-0.65-U148</f>
        <v>-60.37</v>
      </c>
      <c r="AE148" s="60" t="s">
        <v>636</v>
      </c>
      <c r="AF148" s="60" t="s">
        <v>1</v>
      </c>
      <c r="AG148" s="60" t="s">
        <v>641</v>
      </c>
    </row>
    <row r="149" spans="2:33">
      <c r="C149" s="60">
        <v>1540592</v>
      </c>
      <c r="D149" s="61">
        <v>87</v>
      </c>
      <c r="E149" s="61" t="s">
        <v>42</v>
      </c>
      <c r="F149" s="61" t="s">
        <v>0</v>
      </c>
      <c r="G149" s="61" t="s">
        <v>145</v>
      </c>
      <c r="H149" s="84" t="s">
        <v>696</v>
      </c>
      <c r="I149" s="20">
        <v>4</v>
      </c>
      <c r="J149" s="20">
        <v>16</v>
      </c>
      <c r="K149" s="20">
        <v>8</v>
      </c>
      <c r="L149" s="20"/>
      <c r="M149" s="20"/>
      <c r="N149" s="20"/>
      <c r="O149" s="21"/>
      <c r="P149" s="20"/>
      <c r="Q149" s="21"/>
      <c r="R149" s="20">
        <v>70.459999999999994</v>
      </c>
      <c r="T149" s="85">
        <f t="shared" si="18"/>
        <v>48.335560000000001</v>
      </c>
      <c r="U149" s="25">
        <v>48.34</v>
      </c>
      <c r="W149" s="24">
        <v>135</v>
      </c>
      <c r="Y149" s="65">
        <f t="shared" si="15"/>
        <v>0</v>
      </c>
      <c r="Z149" s="65">
        <f t="shared" si="19"/>
        <v>0</v>
      </c>
      <c r="AC149" s="30">
        <f>(Y149*Z$4-0.65-T149)/T149</f>
        <v>-1.0134476563424526</v>
      </c>
      <c r="AD149" s="86">
        <f>Y149*Z$4-0.65-T149</f>
        <v>-48.98556</v>
      </c>
      <c r="AE149" s="60" t="s">
        <v>636</v>
      </c>
      <c r="AF149" s="60" t="s">
        <v>1</v>
      </c>
      <c r="AG149" s="60" t="s">
        <v>639</v>
      </c>
    </row>
    <row r="150" spans="2:33">
      <c r="B150" s="61" t="s">
        <v>69</v>
      </c>
      <c r="C150" s="60">
        <v>2255517871</v>
      </c>
      <c r="D150" s="61">
        <v>94</v>
      </c>
      <c r="E150" s="61" t="s">
        <v>41</v>
      </c>
      <c r="F150" s="61" t="s">
        <v>5</v>
      </c>
      <c r="G150" s="88" t="s">
        <v>758</v>
      </c>
      <c r="H150" s="89" t="s">
        <v>756</v>
      </c>
      <c r="I150" s="20"/>
      <c r="J150" s="20">
        <v>53</v>
      </c>
      <c r="K150" s="20"/>
      <c r="L150" s="20"/>
      <c r="M150" s="20"/>
      <c r="N150" s="20"/>
      <c r="O150" s="21"/>
      <c r="P150" s="20"/>
      <c r="Q150" s="21"/>
      <c r="T150" s="85">
        <v>33.549999999999997</v>
      </c>
      <c r="U150" s="25">
        <v>33.549999999999997</v>
      </c>
      <c r="W150" s="24">
        <v>85</v>
      </c>
      <c r="Y150" s="65">
        <f t="shared" si="15"/>
        <v>0</v>
      </c>
      <c r="Z150" s="65">
        <f>X150*Z$6</f>
        <v>0</v>
      </c>
      <c r="AC150" s="30">
        <f>(Y150*Z$6-0.65-T150)/T150</f>
        <v>-1.0193740685543964</v>
      </c>
      <c r="AD150" s="86">
        <f>Y150*Z$6-0.65-T150</f>
        <v>-34.199999999999996</v>
      </c>
      <c r="AE150" s="60" t="s">
        <v>1</v>
      </c>
      <c r="AF150" s="60" t="s">
        <v>1</v>
      </c>
      <c r="AG150" s="60" t="s">
        <v>645</v>
      </c>
    </row>
    <row r="151" spans="2:33">
      <c r="B151" s="61"/>
      <c r="D151" s="61">
        <v>94</v>
      </c>
      <c r="E151" s="61" t="s">
        <v>41</v>
      </c>
      <c r="F151" s="61" t="s">
        <v>5</v>
      </c>
      <c r="G151" s="88" t="s">
        <v>758</v>
      </c>
      <c r="H151" s="89" t="s">
        <v>922</v>
      </c>
      <c r="I151" s="20"/>
      <c r="J151" s="20"/>
      <c r="K151" s="20"/>
      <c r="L151" s="20"/>
      <c r="M151" s="20"/>
      <c r="N151" s="20"/>
      <c r="O151" s="21"/>
      <c r="P151" s="21">
        <v>100</v>
      </c>
      <c r="Q151" s="21"/>
      <c r="T151" s="148">
        <v>31.78</v>
      </c>
      <c r="X151" s="166">
        <v>90</v>
      </c>
      <c r="Y151" s="65">
        <f>X151/1.2</f>
        <v>75</v>
      </c>
      <c r="Z151" s="65">
        <f>X151*Z$6</f>
        <v>52.199999999999996</v>
      </c>
      <c r="AC151" s="30">
        <f>(Y151*Z$6-0.75-T151)/T151</f>
        <v>0.34518565135305218</v>
      </c>
      <c r="AD151" s="86">
        <f>Y151*Z$6-0.75-T151</f>
        <v>10.969999999999999</v>
      </c>
    </row>
    <row r="152" spans="2:33">
      <c r="C152" s="68" t="s">
        <v>557</v>
      </c>
      <c r="D152" s="61">
        <v>94</v>
      </c>
      <c r="E152" s="61" t="s">
        <v>162</v>
      </c>
      <c r="F152" s="61" t="s">
        <v>143</v>
      </c>
      <c r="G152" s="61" t="s">
        <v>128</v>
      </c>
      <c r="H152" s="68" t="s">
        <v>626</v>
      </c>
      <c r="I152" s="20">
        <v>10</v>
      </c>
      <c r="J152" s="20">
        <v>46</v>
      </c>
      <c r="K152" s="20">
        <v>38</v>
      </c>
      <c r="L152" s="20"/>
      <c r="M152" s="20">
        <v>30</v>
      </c>
      <c r="N152" s="20">
        <v>200</v>
      </c>
      <c r="O152" s="21"/>
      <c r="P152" s="20"/>
      <c r="Q152" s="21"/>
      <c r="R152" s="20">
        <v>68.069999999999993</v>
      </c>
      <c r="T152" s="85">
        <f t="shared" si="18"/>
        <v>46.696019999999997</v>
      </c>
      <c r="U152" s="25">
        <v>47.24</v>
      </c>
      <c r="W152" s="24">
        <v>115</v>
      </c>
      <c r="X152" s="24"/>
      <c r="Y152" s="65">
        <f t="shared" si="15"/>
        <v>0</v>
      </c>
      <c r="Z152" s="65">
        <f t="shared" si="19"/>
        <v>0</v>
      </c>
      <c r="AC152" s="30">
        <f>(Y152*Z$4-0.65-T152)/T152</f>
        <v>-1.0139198158643927</v>
      </c>
      <c r="AD152" s="86">
        <f>Y152*Z$4-0.65-T152</f>
        <v>-47.346019999999996</v>
      </c>
      <c r="AE152" s="60" t="s">
        <v>635</v>
      </c>
      <c r="AF152" s="60" t="s">
        <v>1</v>
      </c>
      <c r="AG152" s="60" t="s">
        <v>641</v>
      </c>
    </row>
    <row r="153" spans="2:33">
      <c r="C153" s="68" t="s">
        <v>536</v>
      </c>
      <c r="D153" s="61">
        <v>91</v>
      </c>
      <c r="E153" s="61" t="s">
        <v>41</v>
      </c>
      <c r="F153" s="61" t="s">
        <v>0</v>
      </c>
      <c r="G153" s="61" t="s">
        <v>145</v>
      </c>
      <c r="H153" s="68" t="s">
        <v>184</v>
      </c>
      <c r="I153" s="20"/>
      <c r="J153" s="20">
        <v>6</v>
      </c>
      <c r="K153" s="20">
        <v>6</v>
      </c>
      <c r="L153" s="20"/>
      <c r="M153" s="20">
        <v>122</v>
      </c>
      <c r="P153" s="20"/>
      <c r="Q153" s="21"/>
      <c r="T153" s="85">
        <f t="shared" si="18"/>
        <v>0</v>
      </c>
      <c r="W153" s="24">
        <v>125</v>
      </c>
      <c r="Y153" s="65">
        <f t="shared" si="15"/>
        <v>0</v>
      </c>
      <c r="Z153" s="65">
        <f t="shared" si="19"/>
        <v>0</v>
      </c>
      <c r="AC153" s="30" t="e">
        <f>(Y153*Z$4-0.65-U153)/U153</f>
        <v>#DIV/0!</v>
      </c>
      <c r="AD153" s="86">
        <f>Y153*Z$4-0.65-U153</f>
        <v>-0.65</v>
      </c>
      <c r="AE153" s="60" t="s">
        <v>635</v>
      </c>
      <c r="AF153" s="60" t="s">
        <v>1</v>
      </c>
      <c r="AG153" s="60" t="s">
        <v>639</v>
      </c>
    </row>
    <row r="154" spans="2:33">
      <c r="C154" s="68" t="s">
        <v>719</v>
      </c>
      <c r="D154" s="61">
        <v>91</v>
      </c>
      <c r="E154" s="61" t="s">
        <v>162</v>
      </c>
      <c r="F154" s="61" t="s">
        <v>0</v>
      </c>
      <c r="G154" s="61" t="s">
        <v>145</v>
      </c>
      <c r="H154" s="84" t="s">
        <v>696</v>
      </c>
      <c r="I154" s="20">
        <v>15</v>
      </c>
      <c r="J154" s="20">
        <v>78</v>
      </c>
      <c r="K154" s="20">
        <v>40</v>
      </c>
      <c r="L154" s="20"/>
      <c r="M154" s="20"/>
      <c r="P154" s="20"/>
      <c r="Q154" s="21"/>
      <c r="R154" s="20">
        <v>72.66</v>
      </c>
      <c r="T154" s="85">
        <f t="shared" si="18"/>
        <v>49.844760000000001</v>
      </c>
      <c r="U154" s="25">
        <v>49.84</v>
      </c>
      <c r="W154" s="24">
        <v>120</v>
      </c>
      <c r="Y154" s="65">
        <f t="shared" ref="Y154:Y177" si="20">X154/1.2</f>
        <v>0</v>
      </c>
      <c r="Z154" s="65">
        <f t="shared" si="19"/>
        <v>0</v>
      </c>
      <c r="AC154" s="30">
        <f>(Y154*Z$4-0.65-T154)/T154</f>
        <v>-1.0130404881074762</v>
      </c>
      <c r="AD154" s="86">
        <f>Y154*Z$4-0.65-T154</f>
        <v>-50.494759999999999</v>
      </c>
      <c r="AE154" s="60" t="s">
        <v>636</v>
      </c>
      <c r="AF154" s="60" t="s">
        <v>1</v>
      </c>
      <c r="AG154" s="60" t="s">
        <v>639</v>
      </c>
    </row>
    <row r="155" spans="2:33">
      <c r="B155" s="61"/>
      <c r="C155" s="68" t="s">
        <v>720</v>
      </c>
      <c r="D155" s="61">
        <v>94</v>
      </c>
      <c r="E155" s="61" t="s">
        <v>42</v>
      </c>
      <c r="F155" s="61" t="s">
        <v>143</v>
      </c>
      <c r="G155" s="61" t="s">
        <v>145</v>
      </c>
      <c r="H155" s="84" t="s">
        <v>696</v>
      </c>
      <c r="I155" s="20">
        <v>4</v>
      </c>
      <c r="J155" s="20" t="s">
        <v>798</v>
      </c>
      <c r="K155" s="20">
        <v>100</v>
      </c>
      <c r="L155" s="20"/>
      <c r="M155" s="20"/>
      <c r="N155" s="20">
        <v>4</v>
      </c>
      <c r="O155" s="21"/>
      <c r="P155" s="20"/>
      <c r="Q155" s="21"/>
      <c r="R155" s="20">
        <v>71.72</v>
      </c>
      <c r="T155" s="85">
        <f t="shared" si="18"/>
        <v>49.199920000000006</v>
      </c>
      <c r="U155" s="25">
        <v>49.28</v>
      </c>
      <c r="W155" s="24">
        <v>120</v>
      </c>
      <c r="Y155" s="65">
        <f t="shared" si="20"/>
        <v>0</v>
      </c>
      <c r="Z155" s="65">
        <f t="shared" si="19"/>
        <v>0</v>
      </c>
      <c r="AC155" s="30">
        <f>(Y155*Z$4-0.65-T155)/T155</f>
        <v>-1.0132114035957782</v>
      </c>
      <c r="AD155" s="86">
        <f>Y155*Z$4-0.65-T155</f>
        <v>-49.849920000000004</v>
      </c>
      <c r="AE155" s="60" t="s">
        <v>636</v>
      </c>
      <c r="AF155" s="60" t="s">
        <v>1</v>
      </c>
      <c r="AG155" s="60" t="s">
        <v>641</v>
      </c>
    </row>
    <row r="156" spans="2:33">
      <c r="C156" s="68" t="s">
        <v>499</v>
      </c>
      <c r="D156" s="61">
        <v>91</v>
      </c>
      <c r="E156" s="61" t="s">
        <v>162</v>
      </c>
      <c r="F156" s="61" t="s">
        <v>0</v>
      </c>
      <c r="G156" s="61" t="s">
        <v>490</v>
      </c>
      <c r="H156" s="68" t="s">
        <v>623</v>
      </c>
      <c r="I156" s="20">
        <v>4</v>
      </c>
      <c r="J156" s="20">
        <v>64</v>
      </c>
      <c r="K156" s="20">
        <v>50</v>
      </c>
      <c r="L156" s="20"/>
      <c r="M156" s="20">
        <v>42</v>
      </c>
      <c r="N156" s="20"/>
      <c r="O156" s="21"/>
      <c r="P156" s="20"/>
      <c r="Q156" s="21"/>
      <c r="R156" s="20">
        <v>66.38</v>
      </c>
      <c r="T156" s="85">
        <f>R156*T$4</f>
        <v>45.536679999999997</v>
      </c>
      <c r="U156" s="25">
        <v>45.54</v>
      </c>
      <c r="W156" s="24">
        <v>130</v>
      </c>
      <c r="X156" s="24"/>
      <c r="Y156" s="65">
        <f>X156/1.2</f>
        <v>0</v>
      </c>
      <c r="Z156" s="65">
        <f>X156*Z$6</f>
        <v>0</v>
      </c>
      <c r="AC156" s="30">
        <f>(Y156*Z$6-0.65-T156)/T156</f>
        <v>-1.0142742070787769</v>
      </c>
      <c r="AD156" s="86">
        <f>Y156*Z$6-0.65-T156</f>
        <v>-46.186679999999996</v>
      </c>
      <c r="AE156" s="60" t="s">
        <v>635</v>
      </c>
      <c r="AF156" s="60" t="s">
        <v>1</v>
      </c>
      <c r="AG156" s="60" t="s">
        <v>639</v>
      </c>
    </row>
    <row r="157" spans="2:33">
      <c r="B157" s="61" t="s">
        <v>70</v>
      </c>
      <c r="C157" s="68" t="s">
        <v>858</v>
      </c>
      <c r="D157" s="61">
        <v>97</v>
      </c>
      <c r="E157" s="61" t="s">
        <v>41</v>
      </c>
      <c r="F157" s="61" t="s">
        <v>143</v>
      </c>
      <c r="G157" s="88" t="s">
        <v>758</v>
      </c>
      <c r="H157" s="89" t="s">
        <v>756</v>
      </c>
      <c r="I157" s="20">
        <v>4</v>
      </c>
      <c r="J157" s="20">
        <v>16</v>
      </c>
      <c r="K157" s="20"/>
      <c r="L157" s="20"/>
      <c r="M157" s="20"/>
      <c r="N157" s="20"/>
      <c r="O157" s="21"/>
      <c r="P157" s="20"/>
      <c r="Q157" s="21"/>
      <c r="T157" s="85">
        <v>34.200000000000003</v>
      </c>
      <c r="U157" s="25">
        <v>34.200000000000003</v>
      </c>
      <c r="W157" s="24">
        <v>88</v>
      </c>
      <c r="X157" s="166">
        <v>90</v>
      </c>
      <c r="Y157" s="65">
        <f>X157/1.2</f>
        <v>75</v>
      </c>
      <c r="Z157" s="65">
        <f>X157*Z$6</f>
        <v>52.199999999999996</v>
      </c>
      <c r="AC157" s="30">
        <f>(Y157*Z$6-0.65-T157)/T157</f>
        <v>0.25292397660818705</v>
      </c>
      <c r="AD157" s="86">
        <f>Y157*Z$6-0.65-T157</f>
        <v>8.6499999999999986</v>
      </c>
      <c r="AE157" s="60" t="s">
        <v>1</v>
      </c>
      <c r="AF157" s="60" t="s">
        <v>1</v>
      </c>
      <c r="AG157" s="60" t="s">
        <v>645</v>
      </c>
    </row>
    <row r="158" spans="2:33">
      <c r="B158" s="61"/>
      <c r="C158" s="68"/>
      <c r="D158" s="61">
        <v>97</v>
      </c>
      <c r="E158" s="61" t="s">
        <v>41</v>
      </c>
      <c r="F158" s="61" t="s">
        <v>5</v>
      </c>
      <c r="G158" s="88" t="s">
        <v>758</v>
      </c>
      <c r="H158" s="89" t="s">
        <v>922</v>
      </c>
      <c r="I158" s="20"/>
      <c r="J158" s="20"/>
      <c r="K158" s="20"/>
      <c r="L158" s="20"/>
      <c r="M158" s="20"/>
      <c r="N158" s="20"/>
      <c r="O158" s="21"/>
      <c r="P158" s="21">
        <v>50</v>
      </c>
      <c r="Q158" s="21"/>
      <c r="T158" s="148">
        <v>34.229999999999997</v>
      </c>
      <c r="X158" s="166">
        <v>95</v>
      </c>
      <c r="Y158" s="65">
        <f>X158/1.2</f>
        <v>79.166666666666671</v>
      </c>
      <c r="Z158" s="65">
        <f>X158*Z$6</f>
        <v>55.099999999999994</v>
      </c>
      <c r="AC158" s="30">
        <f>(Y158*Z$6-0.75-T158)/T158</f>
        <v>0.31950530723536863</v>
      </c>
      <c r="AD158" s="86">
        <f>Y158*Z$6-0.75-T158</f>
        <v>10.936666666666667</v>
      </c>
    </row>
    <row r="159" spans="2:33">
      <c r="C159" s="68" t="s">
        <v>558</v>
      </c>
      <c r="D159" s="61" t="s">
        <v>7</v>
      </c>
      <c r="E159" s="61" t="s">
        <v>41</v>
      </c>
      <c r="F159" s="61" t="s">
        <v>0</v>
      </c>
      <c r="G159" s="61" t="s">
        <v>128</v>
      </c>
      <c r="H159" s="68" t="s">
        <v>626</v>
      </c>
      <c r="I159" s="20">
        <v>3</v>
      </c>
      <c r="J159" s="20">
        <v>9</v>
      </c>
      <c r="K159" s="20">
        <v>8</v>
      </c>
      <c r="L159" s="20"/>
      <c r="M159" s="20">
        <v>24</v>
      </c>
      <c r="N159" s="20">
        <v>75</v>
      </c>
      <c r="O159" s="21"/>
      <c r="P159" s="20"/>
      <c r="R159" s="20">
        <v>71.5</v>
      </c>
      <c r="T159" s="85">
        <f t="shared" si="18"/>
        <v>49.049000000000007</v>
      </c>
      <c r="U159" s="25">
        <v>49.05</v>
      </c>
      <c r="W159" s="24">
        <v>120</v>
      </c>
      <c r="X159" s="24"/>
      <c r="Y159" s="65">
        <f t="shared" si="20"/>
        <v>0</v>
      </c>
      <c r="Z159" s="65">
        <f t="shared" si="19"/>
        <v>0</v>
      </c>
      <c r="AC159" s="30">
        <f>(Y159*Z$4-0.65-T159)/T159</f>
        <v>-1.0132520540683805</v>
      </c>
      <c r="AD159" s="86">
        <f>Y159*Z$4-0.65-T159</f>
        <v>-49.699000000000005</v>
      </c>
      <c r="AE159" s="60" t="s">
        <v>635</v>
      </c>
      <c r="AF159" s="60" t="s">
        <v>1</v>
      </c>
      <c r="AG159" s="60" t="s">
        <v>639</v>
      </c>
    </row>
    <row r="160" spans="2:33">
      <c r="B160" s="61"/>
      <c r="C160" s="68" t="s">
        <v>391</v>
      </c>
      <c r="D160" s="61">
        <v>94</v>
      </c>
      <c r="E160" s="61" t="s">
        <v>41</v>
      </c>
      <c r="F160" s="61" t="s">
        <v>0</v>
      </c>
      <c r="G160" s="61" t="s">
        <v>145</v>
      </c>
      <c r="H160" s="68" t="s">
        <v>184</v>
      </c>
      <c r="I160" s="20"/>
      <c r="J160" s="20">
        <v>8</v>
      </c>
      <c r="K160" s="20">
        <v>8</v>
      </c>
      <c r="L160" s="20"/>
      <c r="M160" s="20">
        <v>30</v>
      </c>
      <c r="N160" s="20"/>
      <c r="O160" s="21"/>
      <c r="P160" s="20"/>
      <c r="Q160" s="21"/>
      <c r="R160" s="20">
        <v>80.819999999999993</v>
      </c>
      <c r="T160" s="85">
        <f t="shared" si="18"/>
        <v>55.442520000000002</v>
      </c>
      <c r="W160" s="24">
        <v>130</v>
      </c>
      <c r="Y160" s="65">
        <f t="shared" si="20"/>
        <v>0</v>
      </c>
      <c r="Z160" s="65">
        <f t="shared" si="19"/>
        <v>0</v>
      </c>
      <c r="AC160" s="30" t="e">
        <f>(Y160*Z$4-0.65-U160)/U160</f>
        <v>#DIV/0!</v>
      </c>
      <c r="AD160" s="86">
        <f>Y160*Z$4-0.65-U160</f>
        <v>-0.65</v>
      </c>
      <c r="AE160" s="60" t="s">
        <v>636</v>
      </c>
      <c r="AF160" s="60" t="s">
        <v>1</v>
      </c>
      <c r="AG160" s="60" t="s">
        <v>639</v>
      </c>
    </row>
    <row r="161" spans="1:33">
      <c r="B161" s="61"/>
      <c r="C161" s="68" t="s">
        <v>721</v>
      </c>
      <c r="D161" s="61">
        <v>94</v>
      </c>
      <c r="E161" s="61" t="s">
        <v>162</v>
      </c>
      <c r="F161" s="61" t="s">
        <v>0</v>
      </c>
      <c r="G161" s="61" t="s">
        <v>145</v>
      </c>
      <c r="H161" s="84" t="s">
        <v>696</v>
      </c>
      <c r="I161" s="20">
        <v>2</v>
      </c>
      <c r="J161" s="20">
        <v>59</v>
      </c>
      <c r="K161" s="20">
        <v>27</v>
      </c>
      <c r="L161" s="20"/>
      <c r="M161" s="20"/>
      <c r="N161" s="20"/>
      <c r="O161" s="21"/>
      <c r="P161" s="20"/>
      <c r="Q161" s="21"/>
      <c r="R161" s="20">
        <v>80.819999999999993</v>
      </c>
      <c r="T161" s="85">
        <f t="shared" si="18"/>
        <v>55.442520000000002</v>
      </c>
      <c r="U161" s="25">
        <v>55.45</v>
      </c>
      <c r="W161" s="24">
        <v>135</v>
      </c>
      <c r="Y161" s="65">
        <f t="shared" si="20"/>
        <v>0</v>
      </c>
      <c r="Z161" s="65">
        <f t="shared" si="19"/>
        <v>0</v>
      </c>
      <c r="AC161" s="30">
        <f>(Y161*Z$4-0.65-T161)/T161</f>
        <v>-1.0117238538219402</v>
      </c>
      <c r="AD161" s="86">
        <f>Y161*Z$4-0.65-T161</f>
        <v>-56.09252</v>
      </c>
      <c r="AE161" s="60" t="s">
        <v>636</v>
      </c>
      <c r="AF161" s="60" t="s">
        <v>1</v>
      </c>
      <c r="AG161" s="60" t="s">
        <v>639</v>
      </c>
    </row>
    <row r="162" spans="1:33">
      <c r="B162" s="61"/>
      <c r="C162" s="68" t="s">
        <v>500</v>
      </c>
      <c r="D162" s="61">
        <v>97</v>
      </c>
      <c r="E162" s="61" t="s">
        <v>162</v>
      </c>
      <c r="F162" s="61" t="s">
        <v>143</v>
      </c>
      <c r="G162" s="61" t="s">
        <v>490</v>
      </c>
      <c r="H162" s="68" t="s">
        <v>623</v>
      </c>
      <c r="I162" s="20"/>
      <c r="J162" s="20">
        <v>20</v>
      </c>
      <c r="K162" s="20">
        <v>16</v>
      </c>
      <c r="L162" s="20"/>
      <c r="M162" s="20">
        <v>18</v>
      </c>
      <c r="N162" s="20"/>
      <c r="O162" s="21"/>
      <c r="P162" s="20"/>
      <c r="Q162" s="21"/>
      <c r="R162" s="20">
        <v>76.73</v>
      </c>
      <c r="T162" s="85">
        <f t="shared" si="18"/>
        <v>52.636780000000009</v>
      </c>
      <c r="W162" s="24">
        <v>145</v>
      </c>
      <c r="X162" s="24"/>
      <c r="Y162" s="65">
        <f t="shared" si="20"/>
        <v>0</v>
      </c>
      <c r="Z162" s="65">
        <f>X162*Z$6</f>
        <v>0</v>
      </c>
      <c r="AC162" s="30">
        <f>(Y162*Z$6-0.65-T162)/T162</f>
        <v>-1.0123487796935906</v>
      </c>
      <c r="AD162" s="86">
        <f>Y162*Z$6-0.65-T162</f>
        <v>-53.286780000000007</v>
      </c>
      <c r="AE162" s="60" t="s">
        <v>635</v>
      </c>
      <c r="AF162" s="60" t="s">
        <v>1</v>
      </c>
      <c r="AG162" s="60" t="s">
        <v>639</v>
      </c>
    </row>
    <row r="163" spans="1:33">
      <c r="B163" s="61"/>
      <c r="C163" s="68" t="s">
        <v>722</v>
      </c>
      <c r="D163" s="61">
        <v>97</v>
      </c>
      <c r="E163" s="61" t="s">
        <v>162</v>
      </c>
      <c r="F163" s="61" t="s">
        <v>143</v>
      </c>
      <c r="G163" s="61" t="s">
        <v>145</v>
      </c>
      <c r="H163" s="84" t="s">
        <v>696</v>
      </c>
      <c r="I163" s="20">
        <v>2</v>
      </c>
      <c r="J163" s="20">
        <v>16</v>
      </c>
      <c r="K163" s="20">
        <v>10</v>
      </c>
      <c r="L163" s="20"/>
      <c r="M163" s="20"/>
      <c r="N163" s="20">
        <v>4</v>
      </c>
      <c r="O163" s="21"/>
      <c r="P163" s="20"/>
      <c r="Q163" s="21"/>
      <c r="R163" s="20">
        <v>83.83</v>
      </c>
      <c r="T163" s="85">
        <f t="shared" si="18"/>
        <v>57.507380000000005</v>
      </c>
      <c r="U163" s="25">
        <v>57.51</v>
      </c>
      <c r="W163" s="24">
        <v>145</v>
      </c>
      <c r="Y163" s="65">
        <f t="shared" si="20"/>
        <v>0</v>
      </c>
      <c r="Z163" s="65">
        <f t="shared" si="19"/>
        <v>0</v>
      </c>
      <c r="AC163" s="30">
        <f>(Y163*Z$4-0.65-T163)/T163</f>
        <v>-1.0113028971238125</v>
      </c>
      <c r="AD163" s="86">
        <f>Y163*Z$4-0.65-T163</f>
        <v>-58.157380000000003</v>
      </c>
      <c r="AE163" s="60" t="s">
        <v>636</v>
      </c>
      <c r="AF163" s="60" t="s">
        <v>1</v>
      </c>
      <c r="AG163" s="60" t="s">
        <v>641</v>
      </c>
    </row>
    <row r="164" spans="1:33">
      <c r="A164" s="59" t="s">
        <v>896</v>
      </c>
      <c r="B164" s="61" t="s">
        <v>99</v>
      </c>
      <c r="C164" s="68"/>
      <c r="D164" s="61">
        <v>99</v>
      </c>
      <c r="E164" s="61" t="s">
        <v>41</v>
      </c>
      <c r="F164" s="61" t="s">
        <v>5</v>
      </c>
      <c r="G164" s="61" t="s">
        <v>758</v>
      </c>
      <c r="H164" s="68" t="s">
        <v>922</v>
      </c>
      <c r="I164" s="20"/>
      <c r="J164" s="20"/>
      <c r="K164" s="20"/>
      <c r="L164" s="20"/>
      <c r="M164" s="20"/>
      <c r="N164" s="20"/>
      <c r="O164" s="21"/>
      <c r="P164" s="21">
        <v>32</v>
      </c>
      <c r="Q164" s="21"/>
      <c r="T164" s="148">
        <v>38.729999999999997</v>
      </c>
      <c r="X164" s="166">
        <v>105</v>
      </c>
      <c r="Y164" s="65">
        <f>X164/1.2</f>
        <v>87.5</v>
      </c>
      <c r="Z164" s="65">
        <f>X164*Z$6</f>
        <v>60.9</v>
      </c>
      <c r="AC164" s="30">
        <f>(Y164*Z$6-0.75-T164)/T164</f>
        <v>0.29098889749548162</v>
      </c>
      <c r="AD164" s="86">
        <f>Y164*Z$6-0.75-T164</f>
        <v>11.270000000000003</v>
      </c>
    </row>
    <row r="165" spans="1:33">
      <c r="C165" s="68" t="s">
        <v>559</v>
      </c>
      <c r="D165" s="61">
        <v>95</v>
      </c>
      <c r="E165" s="61" t="s">
        <v>41</v>
      </c>
      <c r="F165" s="61" t="s">
        <v>0</v>
      </c>
      <c r="G165" s="61" t="s">
        <v>128</v>
      </c>
      <c r="H165" s="68" t="s">
        <v>626</v>
      </c>
      <c r="I165" s="20">
        <v>8</v>
      </c>
      <c r="J165" s="20">
        <v>4</v>
      </c>
      <c r="K165" s="20"/>
      <c r="L165" s="20"/>
      <c r="M165" s="20"/>
      <c r="N165" s="20">
        <v>32</v>
      </c>
      <c r="O165" s="21"/>
      <c r="P165" s="20"/>
      <c r="Q165" s="21"/>
      <c r="R165" s="20">
        <v>87.09</v>
      </c>
      <c r="T165" s="85">
        <f t="shared" si="18"/>
        <v>59.74374000000001</v>
      </c>
      <c r="U165" s="25">
        <v>59.74</v>
      </c>
      <c r="W165" s="24">
        <v>140</v>
      </c>
      <c r="X165" s="24"/>
      <c r="Y165" s="65">
        <f t="shared" si="20"/>
        <v>0</v>
      </c>
      <c r="Z165" s="65">
        <f t="shared" si="19"/>
        <v>0</v>
      </c>
      <c r="AC165" s="30">
        <f>(Y165*Z$4-0.65-T165)/T165</f>
        <v>-1.0108798009632474</v>
      </c>
      <c r="AD165" s="86">
        <f>Y165*Z$4-0.65-T165</f>
        <v>-60.393740000000008</v>
      </c>
      <c r="AE165" s="60" t="s">
        <v>635</v>
      </c>
      <c r="AF165" s="60" t="s">
        <v>1</v>
      </c>
      <c r="AG165" s="60" t="s">
        <v>639</v>
      </c>
    </row>
    <row r="166" spans="1:33">
      <c r="C166" s="68" t="s">
        <v>431</v>
      </c>
      <c r="D166" s="61">
        <v>95</v>
      </c>
      <c r="E166" s="61" t="s">
        <v>41</v>
      </c>
      <c r="F166" s="61" t="s">
        <v>0</v>
      </c>
      <c r="G166" s="61" t="s">
        <v>145</v>
      </c>
      <c r="H166" s="68" t="s">
        <v>184</v>
      </c>
      <c r="I166" s="20"/>
      <c r="J166" s="20">
        <v>6</v>
      </c>
      <c r="K166" s="20">
        <v>6</v>
      </c>
      <c r="L166" s="20"/>
      <c r="M166" s="20">
        <v>24</v>
      </c>
      <c r="O166" s="21"/>
      <c r="P166" s="20"/>
      <c r="Q166" s="21"/>
      <c r="T166" s="85">
        <f t="shared" si="18"/>
        <v>0</v>
      </c>
      <c r="W166" s="24">
        <v>165</v>
      </c>
      <c r="Y166" s="65">
        <f t="shared" si="20"/>
        <v>0</v>
      </c>
      <c r="Z166" s="65">
        <f t="shared" si="19"/>
        <v>0</v>
      </c>
      <c r="AC166" s="30" t="e">
        <f>(Y166*Z$4-0.65-U166)/U166</f>
        <v>#DIV/0!</v>
      </c>
      <c r="AD166" s="86">
        <f>Y166*Z$4-0.65-U166</f>
        <v>-0.65</v>
      </c>
      <c r="AE166" s="60" t="s">
        <v>635</v>
      </c>
      <c r="AF166" s="60" t="s">
        <v>1</v>
      </c>
      <c r="AG166" s="60" t="s">
        <v>639</v>
      </c>
    </row>
    <row r="167" spans="1:33">
      <c r="C167" s="68" t="s">
        <v>723</v>
      </c>
      <c r="D167" s="61">
        <v>99</v>
      </c>
      <c r="E167" s="61" t="s">
        <v>162</v>
      </c>
      <c r="F167" s="61" t="s">
        <v>143</v>
      </c>
      <c r="G167" s="61" t="s">
        <v>145</v>
      </c>
      <c r="H167" s="84" t="s">
        <v>696</v>
      </c>
      <c r="I167" s="20">
        <v>4</v>
      </c>
      <c r="J167" s="20">
        <v>39</v>
      </c>
      <c r="K167" s="20">
        <v>22</v>
      </c>
      <c r="L167" s="20"/>
      <c r="M167" s="20"/>
      <c r="N167" s="20"/>
      <c r="O167" s="21"/>
      <c r="P167" s="20"/>
      <c r="Q167" s="21"/>
      <c r="R167" s="20">
        <v>104.04</v>
      </c>
      <c r="T167" s="85">
        <f t="shared" si="18"/>
        <v>71.371440000000007</v>
      </c>
      <c r="U167" s="25">
        <v>71.37</v>
      </c>
      <c r="W167" s="24">
        <v>170</v>
      </c>
      <c r="Y167" s="65">
        <f t="shared" si="20"/>
        <v>0</v>
      </c>
      <c r="Z167" s="65">
        <f t="shared" si="19"/>
        <v>0</v>
      </c>
      <c r="AC167" s="30">
        <f>(Y167*Z$4-0.65-T167)/T167</f>
        <v>-1.0091072843703308</v>
      </c>
      <c r="AD167" s="86">
        <f>Y167*Z$4-0.65-T167</f>
        <v>-72.021440000000013</v>
      </c>
      <c r="AE167" s="60" t="s">
        <v>636</v>
      </c>
      <c r="AF167" s="60" t="s">
        <v>1</v>
      </c>
      <c r="AG167" s="60" t="s">
        <v>641</v>
      </c>
    </row>
    <row r="168" spans="1:33">
      <c r="A168" s="59" t="s">
        <v>896</v>
      </c>
      <c r="B168" s="61" t="s">
        <v>100</v>
      </c>
      <c r="C168" s="68"/>
      <c r="D168" s="61">
        <v>95</v>
      </c>
      <c r="E168" s="61" t="s">
        <v>41</v>
      </c>
      <c r="F168" s="61" t="s">
        <v>5</v>
      </c>
      <c r="G168" s="61" t="s">
        <v>758</v>
      </c>
      <c r="H168" s="84" t="s">
        <v>922</v>
      </c>
      <c r="I168" s="20"/>
      <c r="J168" s="20"/>
      <c r="K168" s="20"/>
      <c r="L168" s="20"/>
      <c r="M168" s="20"/>
      <c r="N168" s="20"/>
      <c r="O168" s="21"/>
      <c r="P168" s="21">
        <v>32</v>
      </c>
      <c r="Q168" s="21"/>
      <c r="T168" s="148">
        <v>34.159999999999997</v>
      </c>
      <c r="X168" s="166">
        <v>95</v>
      </c>
      <c r="Y168" s="65">
        <f>X168/1.2</f>
        <v>79.166666666666671</v>
      </c>
      <c r="Z168" s="65">
        <f>X168*Z$6</f>
        <v>55.099999999999994</v>
      </c>
      <c r="AC168" s="30">
        <f>(Y168*Z$6-0.75-T168)/T168</f>
        <v>0.32220921155347393</v>
      </c>
      <c r="AD168" s="86">
        <f>Y168*Z$6-0.75-T168</f>
        <v>11.006666666666668</v>
      </c>
    </row>
    <row r="169" spans="1:33">
      <c r="C169" s="68" t="s">
        <v>728</v>
      </c>
      <c r="D169" s="61">
        <v>95</v>
      </c>
      <c r="E169" s="61" t="s">
        <v>162</v>
      </c>
      <c r="F169" s="61" t="s">
        <v>143</v>
      </c>
      <c r="G169" s="61" t="s">
        <v>128</v>
      </c>
      <c r="H169" s="68" t="s">
        <v>626</v>
      </c>
      <c r="I169" s="20">
        <v>5</v>
      </c>
      <c r="J169" s="20">
        <v>7</v>
      </c>
      <c r="K169" s="20">
        <v>6</v>
      </c>
      <c r="L169" s="20"/>
      <c r="M169" s="20"/>
      <c r="N169" s="20">
        <v>32</v>
      </c>
      <c r="O169" s="21"/>
      <c r="P169" s="20"/>
      <c r="Q169" s="21"/>
      <c r="R169" s="20">
        <v>102.3</v>
      </c>
      <c r="T169" s="85">
        <f t="shared" si="18"/>
        <v>70.177800000000005</v>
      </c>
      <c r="U169" s="25">
        <v>70.180000000000007</v>
      </c>
      <c r="W169" s="24">
        <v>165</v>
      </c>
      <c r="X169" s="24"/>
      <c r="Y169" s="65">
        <f t="shared" si="20"/>
        <v>0</v>
      </c>
      <c r="Z169" s="65">
        <f t="shared" si="19"/>
        <v>0</v>
      </c>
      <c r="AC169" s="30">
        <f>(Y169*Z$4-0.65-T169)/T169</f>
        <v>-1.0092621883273629</v>
      </c>
      <c r="AD169" s="86">
        <f>Y169*Z$4-0.65-T169</f>
        <v>-70.827800000000011</v>
      </c>
      <c r="AE169" s="60" t="s">
        <v>636</v>
      </c>
      <c r="AF169" s="60" t="s">
        <v>1</v>
      </c>
      <c r="AG169" s="60" t="s">
        <v>641</v>
      </c>
    </row>
    <row r="170" spans="1:33">
      <c r="B170" s="61"/>
      <c r="C170" s="68" t="s">
        <v>724</v>
      </c>
      <c r="D170" s="61">
        <v>95</v>
      </c>
      <c r="E170" s="61" t="s">
        <v>162</v>
      </c>
      <c r="F170" s="61" t="s">
        <v>143</v>
      </c>
      <c r="G170" s="61" t="s">
        <v>145</v>
      </c>
      <c r="H170" s="84" t="s">
        <v>696</v>
      </c>
      <c r="I170" s="20">
        <v>4</v>
      </c>
      <c r="J170" s="20" t="s">
        <v>799</v>
      </c>
      <c r="K170" s="20" t="s">
        <v>825</v>
      </c>
      <c r="L170" s="20"/>
      <c r="M170" s="20">
        <v>26</v>
      </c>
      <c r="N170" s="20"/>
      <c r="O170" s="21"/>
      <c r="P170" s="20"/>
      <c r="Q170" s="21"/>
      <c r="R170" s="20">
        <v>115.65</v>
      </c>
      <c r="T170" s="85">
        <f t="shared" si="18"/>
        <v>79.335900000000009</v>
      </c>
      <c r="U170" s="25">
        <v>79.34</v>
      </c>
      <c r="W170" s="24">
        <v>190</v>
      </c>
      <c r="Y170" s="65">
        <f t="shared" si="20"/>
        <v>0</v>
      </c>
      <c r="Z170" s="65">
        <f t="shared" si="19"/>
        <v>0</v>
      </c>
      <c r="AC170" s="30">
        <f>(Y170*Z$4-0.65-T170)/T170</f>
        <v>-1.0081930122428813</v>
      </c>
      <c r="AD170" s="86">
        <f>Y170*Z$4-0.65-T170</f>
        <v>-79.985900000000015</v>
      </c>
      <c r="AE170" s="60" t="s">
        <v>636</v>
      </c>
      <c r="AF170" s="60" t="s">
        <v>1</v>
      </c>
      <c r="AG170" s="60" t="s">
        <v>641</v>
      </c>
    </row>
    <row r="171" spans="1:33">
      <c r="B171" s="61" t="s">
        <v>284</v>
      </c>
      <c r="C171" s="68" t="s">
        <v>725</v>
      </c>
      <c r="D171" s="61">
        <v>98</v>
      </c>
      <c r="E171" s="61" t="s">
        <v>162</v>
      </c>
      <c r="F171" s="61" t="s">
        <v>143</v>
      </c>
      <c r="G171" s="61" t="s">
        <v>145</v>
      </c>
      <c r="H171" s="84" t="s">
        <v>696</v>
      </c>
      <c r="I171" s="20">
        <v>8</v>
      </c>
      <c r="J171" s="20">
        <v>26</v>
      </c>
      <c r="K171" s="20">
        <v>16</v>
      </c>
      <c r="L171" s="20"/>
      <c r="M171" s="20"/>
      <c r="N171" s="20">
        <v>12</v>
      </c>
      <c r="O171" s="21"/>
      <c r="P171" s="20"/>
      <c r="Q171" s="21"/>
      <c r="R171" s="20">
        <v>125.54</v>
      </c>
      <c r="T171" s="85">
        <f t="shared" si="18"/>
        <v>86.120440000000016</v>
      </c>
      <c r="U171" s="25">
        <v>86.12</v>
      </c>
      <c r="W171" s="24">
        <v>205</v>
      </c>
      <c r="Y171" s="65">
        <f t="shared" si="20"/>
        <v>0</v>
      </c>
      <c r="Z171" s="65">
        <f t="shared" si="19"/>
        <v>0</v>
      </c>
      <c r="AC171" s="30">
        <f>(Y171*Z$4-0.65-T171)/T171</f>
        <v>-1.0075475694271883</v>
      </c>
      <c r="AD171" s="86">
        <f>Y171*Z$4-0.65-T171</f>
        <v>-86.770440000000022</v>
      </c>
      <c r="AE171" s="60" t="s">
        <v>636</v>
      </c>
      <c r="AF171" s="60" t="s">
        <v>1</v>
      </c>
      <c r="AG171" s="60" t="s">
        <v>641</v>
      </c>
    </row>
    <row r="172" spans="1:33">
      <c r="A172" s="59" t="s">
        <v>896</v>
      </c>
      <c r="B172" s="61" t="s">
        <v>147</v>
      </c>
      <c r="C172" s="68"/>
      <c r="D172" s="61">
        <v>100</v>
      </c>
      <c r="E172" s="61" t="s">
        <v>41</v>
      </c>
      <c r="F172" s="61" t="s">
        <v>5</v>
      </c>
      <c r="G172" s="61" t="s">
        <v>758</v>
      </c>
      <c r="H172" s="84" t="s">
        <v>922</v>
      </c>
      <c r="I172" s="20"/>
      <c r="J172" s="20"/>
      <c r="K172" s="20"/>
      <c r="L172" s="20"/>
      <c r="M172" s="20"/>
      <c r="N172" s="20"/>
      <c r="O172" s="21"/>
      <c r="P172" s="21">
        <v>32</v>
      </c>
      <c r="Q172" s="21"/>
      <c r="T172" s="148">
        <v>38.47</v>
      </c>
      <c r="X172" s="166">
        <v>105</v>
      </c>
      <c r="Y172" s="65">
        <f>X172/1.2</f>
        <v>87.5</v>
      </c>
      <c r="Z172" s="65">
        <f>X172*Z$6</f>
        <v>60.9</v>
      </c>
      <c r="AC172" s="30">
        <f>(Y172*Z$6-0.75-T172)/T172</f>
        <v>0.29971406290616071</v>
      </c>
      <c r="AD172" s="86">
        <f>Y172*Z$6-0.75-T172</f>
        <v>11.530000000000001</v>
      </c>
    </row>
    <row r="173" spans="1:33">
      <c r="C173" s="68" t="s">
        <v>432</v>
      </c>
      <c r="D173" s="61">
        <v>96</v>
      </c>
      <c r="E173" s="61" t="s">
        <v>41</v>
      </c>
      <c r="F173" s="61" t="s">
        <v>0</v>
      </c>
      <c r="G173" s="61" t="s">
        <v>145</v>
      </c>
      <c r="H173" s="68" t="s">
        <v>184</v>
      </c>
      <c r="I173" s="20"/>
      <c r="J173" s="20">
        <v>8</v>
      </c>
      <c r="K173" s="20">
        <v>8</v>
      </c>
      <c r="L173" s="20"/>
      <c r="M173" s="20">
        <v>14</v>
      </c>
      <c r="N173" s="20">
        <v>20</v>
      </c>
      <c r="O173" s="21"/>
      <c r="P173" s="20"/>
      <c r="Q173" s="21"/>
      <c r="T173" s="85">
        <f t="shared" si="18"/>
        <v>0</v>
      </c>
      <c r="W173" s="24">
        <v>200</v>
      </c>
      <c r="Y173" s="65">
        <f t="shared" si="20"/>
        <v>0</v>
      </c>
      <c r="Z173" s="65">
        <f t="shared" si="19"/>
        <v>0</v>
      </c>
      <c r="AC173" s="30" t="e">
        <f>(Y173*Z$4-0.65-U173)/U173</f>
        <v>#DIV/0!</v>
      </c>
      <c r="AD173" s="86">
        <f>Y173*Z$4-0.65-U173</f>
        <v>-0.65</v>
      </c>
      <c r="AE173" s="60" t="s">
        <v>635</v>
      </c>
      <c r="AF173" s="60" t="s">
        <v>1</v>
      </c>
      <c r="AG173" s="60" t="s">
        <v>639</v>
      </c>
    </row>
    <row r="174" spans="1:33">
      <c r="B174" s="61"/>
      <c r="C174" s="68" t="s">
        <v>726</v>
      </c>
      <c r="D174" s="61">
        <v>96</v>
      </c>
      <c r="E174" s="61" t="s">
        <v>162</v>
      </c>
      <c r="F174" s="61" t="s">
        <v>0</v>
      </c>
      <c r="G174" s="61" t="s">
        <v>145</v>
      </c>
      <c r="H174" s="84" t="s">
        <v>696</v>
      </c>
      <c r="I174" s="20">
        <v>6</v>
      </c>
      <c r="J174" s="20">
        <v>34</v>
      </c>
      <c r="K174" s="20">
        <v>22</v>
      </c>
      <c r="L174" s="20"/>
      <c r="M174" s="20"/>
      <c r="N174" s="20"/>
      <c r="O174" s="21"/>
      <c r="P174" s="20"/>
      <c r="Q174" s="21"/>
      <c r="R174" s="20">
        <v>118.23</v>
      </c>
      <c r="T174" s="85">
        <f t="shared" si="18"/>
        <v>81.10578000000001</v>
      </c>
      <c r="U174" s="25">
        <v>81.11</v>
      </c>
      <c r="W174" s="24">
        <v>200</v>
      </c>
      <c r="Y174" s="65">
        <f t="shared" si="20"/>
        <v>0</v>
      </c>
      <c r="Z174" s="65">
        <f t="shared" si="19"/>
        <v>0</v>
      </c>
      <c r="AC174" s="30">
        <f>(Y174*Z$4-0.65-T174)/T174</f>
        <v>-1.0080142253733335</v>
      </c>
      <c r="AD174" s="86">
        <f>Y174*Z$4-0.65-T174</f>
        <v>-81.755780000000016</v>
      </c>
      <c r="AE174" s="60" t="s">
        <v>636</v>
      </c>
      <c r="AF174" s="60" t="s">
        <v>1</v>
      </c>
      <c r="AG174" s="60" t="s">
        <v>639</v>
      </c>
    </row>
    <row r="175" spans="1:33">
      <c r="B175" s="61"/>
      <c r="C175" s="68" t="s">
        <v>710</v>
      </c>
      <c r="D175" s="61">
        <v>100</v>
      </c>
      <c r="E175" s="61" t="s">
        <v>162</v>
      </c>
      <c r="F175" s="61" t="s">
        <v>143</v>
      </c>
      <c r="G175" s="61" t="s">
        <v>145</v>
      </c>
      <c r="H175" s="84" t="s">
        <v>696</v>
      </c>
      <c r="I175" s="20">
        <v>2</v>
      </c>
      <c r="J175" s="92" t="s">
        <v>800</v>
      </c>
      <c r="K175" s="92" t="s">
        <v>826</v>
      </c>
      <c r="L175" s="92"/>
      <c r="M175" s="20">
        <v>10</v>
      </c>
      <c r="N175" s="20"/>
      <c r="O175" s="21"/>
      <c r="P175" s="20"/>
      <c r="Q175" s="21"/>
      <c r="R175" s="20">
        <v>122.53</v>
      </c>
      <c r="T175" s="85">
        <f t="shared" si="18"/>
        <v>84.055580000000006</v>
      </c>
      <c r="U175" s="25">
        <v>84.06</v>
      </c>
      <c r="W175" s="24">
        <v>205</v>
      </c>
      <c r="Y175" s="65">
        <f t="shared" si="20"/>
        <v>0</v>
      </c>
      <c r="Z175" s="65">
        <f t="shared" si="19"/>
        <v>0</v>
      </c>
      <c r="AC175" s="30">
        <f>(Y175*Z$4-0.65-T175)/T175</f>
        <v>-1.0077329785839322</v>
      </c>
      <c r="AD175" s="86">
        <f>Y175*Z$4-0.65-T175</f>
        <v>-84.705580000000012</v>
      </c>
      <c r="AE175" s="60" t="s">
        <v>636</v>
      </c>
      <c r="AF175" s="60" t="s">
        <v>1</v>
      </c>
      <c r="AG175" s="60" t="s">
        <v>641</v>
      </c>
    </row>
    <row r="176" spans="1:33">
      <c r="B176" s="61" t="s">
        <v>101</v>
      </c>
      <c r="C176" s="68" t="s">
        <v>433</v>
      </c>
      <c r="D176" s="61">
        <v>103</v>
      </c>
      <c r="E176" s="61" t="s">
        <v>162</v>
      </c>
      <c r="F176" s="61" t="s">
        <v>143</v>
      </c>
      <c r="G176" s="61" t="s">
        <v>145</v>
      </c>
      <c r="H176" s="68" t="s">
        <v>184</v>
      </c>
      <c r="I176" s="20"/>
      <c r="J176" s="20">
        <v>4</v>
      </c>
      <c r="K176" s="20"/>
      <c r="L176" s="20"/>
      <c r="M176" s="20">
        <v>4</v>
      </c>
      <c r="N176" s="20">
        <v>4</v>
      </c>
      <c r="O176" s="21"/>
      <c r="P176" s="20"/>
      <c r="Q176" s="21"/>
      <c r="R176" s="20">
        <v>131.97999999999999</v>
      </c>
      <c r="T176" s="85">
        <f t="shared" si="18"/>
        <v>90.53828</v>
      </c>
      <c r="W176" s="24">
        <v>220</v>
      </c>
      <c r="Y176" s="65">
        <f t="shared" si="20"/>
        <v>0</v>
      </c>
      <c r="Z176" s="65">
        <f t="shared" si="19"/>
        <v>0</v>
      </c>
      <c r="AC176" s="30" t="e">
        <f>(Y176*Z$4-0.65-U176)/U176</f>
        <v>#DIV/0!</v>
      </c>
      <c r="AD176" s="86">
        <f>Y176*Z$4-0.65-U176</f>
        <v>-0.65</v>
      </c>
      <c r="AE176" s="60" t="s">
        <v>636</v>
      </c>
      <c r="AF176" s="60" t="s">
        <v>1</v>
      </c>
      <c r="AG176" s="60" t="s">
        <v>642</v>
      </c>
    </row>
    <row r="177" spans="1:33">
      <c r="B177" s="61"/>
      <c r="C177" s="68" t="s">
        <v>727</v>
      </c>
      <c r="D177" s="61">
        <v>103</v>
      </c>
      <c r="E177" s="61" t="s">
        <v>162</v>
      </c>
      <c r="F177" s="61" t="s">
        <v>143</v>
      </c>
      <c r="G177" s="61" t="s">
        <v>145</v>
      </c>
      <c r="H177" s="84" t="s">
        <v>696</v>
      </c>
      <c r="I177" s="20">
        <v>4</v>
      </c>
      <c r="J177" s="20">
        <v>4</v>
      </c>
      <c r="K177" s="20">
        <v>4</v>
      </c>
      <c r="L177" s="20"/>
      <c r="M177" s="20"/>
      <c r="N177" s="20"/>
      <c r="O177" s="21"/>
      <c r="P177" s="20"/>
      <c r="Q177" s="21"/>
      <c r="R177" s="20">
        <v>131.97999999999999</v>
      </c>
      <c r="T177" s="85">
        <f t="shared" si="18"/>
        <v>90.53828</v>
      </c>
      <c r="U177" s="25">
        <v>90.54</v>
      </c>
      <c r="W177" s="24">
        <v>230</v>
      </c>
      <c r="Y177" s="65">
        <f t="shared" si="20"/>
        <v>0</v>
      </c>
      <c r="Z177" s="65">
        <f t="shared" si="19"/>
        <v>0</v>
      </c>
      <c r="AC177" s="30">
        <f>(Y177*Z$4-0.65-T177)/T177</f>
        <v>-1.0071792837239675</v>
      </c>
      <c r="AD177" s="86">
        <f>Y177*Z$4-0.65-T177</f>
        <v>-91.188280000000006</v>
      </c>
      <c r="AE177" s="60" t="s">
        <v>636</v>
      </c>
      <c r="AF177" s="60" t="s">
        <v>1</v>
      </c>
      <c r="AG177" s="60" t="s">
        <v>642</v>
      </c>
    </row>
    <row r="178" spans="1:33">
      <c r="B178" s="77" t="s">
        <v>23</v>
      </c>
      <c r="C178" s="68"/>
      <c r="D178" s="61"/>
      <c r="E178" s="61"/>
      <c r="F178" s="61"/>
      <c r="G178" s="61"/>
      <c r="H178" s="68"/>
      <c r="I178" s="20"/>
      <c r="J178" s="20"/>
      <c r="K178" s="20"/>
      <c r="L178" s="20"/>
      <c r="M178" s="20"/>
      <c r="N178" s="20"/>
      <c r="O178" s="21"/>
      <c r="P178" s="20"/>
      <c r="Q178" s="21"/>
      <c r="R178" s="26"/>
      <c r="S178" s="26"/>
      <c r="T178" s="85"/>
      <c r="AC178" s="30"/>
      <c r="AD178" s="86"/>
    </row>
    <row r="179" spans="1:33">
      <c r="B179" s="61" t="s">
        <v>182</v>
      </c>
      <c r="C179" s="68" t="s">
        <v>388</v>
      </c>
      <c r="D179" s="61">
        <v>86</v>
      </c>
      <c r="E179" s="61" t="s">
        <v>41</v>
      </c>
      <c r="F179" s="61" t="s">
        <v>143</v>
      </c>
      <c r="G179" s="61" t="s">
        <v>145</v>
      </c>
      <c r="H179" s="68" t="s">
        <v>184</v>
      </c>
      <c r="I179" s="20"/>
      <c r="J179" s="20"/>
      <c r="K179" s="20"/>
      <c r="L179" s="20"/>
      <c r="M179" s="20"/>
      <c r="N179" s="20">
        <v>0</v>
      </c>
      <c r="O179" s="21"/>
      <c r="P179" s="20"/>
      <c r="Q179" s="21"/>
      <c r="R179" s="20">
        <v>71.37</v>
      </c>
      <c r="T179" s="85">
        <f t="shared" si="18"/>
        <v>48.959820000000008</v>
      </c>
      <c r="W179" s="24">
        <v>130</v>
      </c>
      <c r="Y179" s="65">
        <f>X179/1.2</f>
        <v>0</v>
      </c>
      <c r="Z179" s="65">
        <f t="shared" ref="Z179:Z197" si="21">X179*Z$4</f>
        <v>0</v>
      </c>
      <c r="AC179" s="30">
        <f>(Y179*Z$4-0.65-T179)/T179</f>
        <v>-1.0132761926003813</v>
      </c>
      <c r="AD179" s="86">
        <f>Y179*Z$4-0.65-T179</f>
        <v>-49.609820000000006</v>
      </c>
      <c r="AE179" s="60" t="s">
        <v>635</v>
      </c>
      <c r="AF179" s="60" t="s">
        <v>1</v>
      </c>
      <c r="AG179" s="60" t="s">
        <v>641</v>
      </c>
    </row>
    <row r="180" spans="1:33">
      <c r="B180" s="61" t="s">
        <v>183</v>
      </c>
      <c r="C180" s="68" t="s">
        <v>533</v>
      </c>
      <c r="D180" s="61">
        <v>84</v>
      </c>
      <c r="E180" s="61" t="s">
        <v>41</v>
      </c>
      <c r="F180" s="61" t="s">
        <v>143</v>
      </c>
      <c r="G180" s="61" t="s">
        <v>145</v>
      </c>
      <c r="H180" s="68" t="s">
        <v>184</v>
      </c>
      <c r="I180" s="20"/>
      <c r="J180" s="20">
        <v>4</v>
      </c>
      <c r="K180" s="20"/>
      <c r="L180" s="20"/>
      <c r="M180" s="20" t="s">
        <v>667</v>
      </c>
      <c r="N180" s="20">
        <v>4</v>
      </c>
      <c r="O180" s="21"/>
      <c r="P180" s="20"/>
      <c r="Q180" s="21"/>
      <c r="T180" s="85">
        <f t="shared" si="18"/>
        <v>0</v>
      </c>
      <c r="W180" s="24">
        <v>125</v>
      </c>
      <c r="Y180" s="65">
        <f t="shared" ref="Y180:Y197" si="22">X180/1.2</f>
        <v>0</v>
      </c>
      <c r="Z180" s="65">
        <f t="shared" si="21"/>
        <v>0</v>
      </c>
      <c r="AC180" s="30" t="e">
        <f>(Y180*Z$4-0.65-U180)/U180</f>
        <v>#DIV/0!</v>
      </c>
      <c r="AD180" s="86">
        <f>Y180*Z$4-0.65-U180</f>
        <v>-0.65</v>
      </c>
      <c r="AE180" s="60" t="s">
        <v>635</v>
      </c>
      <c r="AF180" s="60" t="s">
        <v>1</v>
      </c>
      <c r="AG180" s="60" t="s">
        <v>641</v>
      </c>
    </row>
    <row r="181" spans="1:33">
      <c r="B181" s="61"/>
      <c r="C181" s="68" t="s">
        <v>710</v>
      </c>
      <c r="D181" s="61">
        <v>84</v>
      </c>
      <c r="E181" s="61" t="s">
        <v>162</v>
      </c>
      <c r="F181" s="61" t="s">
        <v>143</v>
      </c>
      <c r="G181" s="61" t="s">
        <v>145</v>
      </c>
      <c r="H181" s="84" t="s">
        <v>696</v>
      </c>
      <c r="I181" s="20"/>
      <c r="J181" s="20"/>
      <c r="K181" s="20"/>
      <c r="L181" s="20"/>
      <c r="M181" s="20"/>
      <c r="N181" s="20"/>
      <c r="O181" s="21"/>
      <c r="P181" s="20"/>
      <c r="Q181" s="21"/>
      <c r="R181" s="20">
        <v>75.239999999999995</v>
      </c>
      <c r="T181" s="85">
        <f t="shared" si="18"/>
        <v>51.614640000000001</v>
      </c>
      <c r="W181" s="24">
        <v>140</v>
      </c>
      <c r="Y181" s="65">
        <f t="shared" si="22"/>
        <v>0</v>
      </c>
      <c r="Z181" s="65">
        <f t="shared" si="21"/>
        <v>0</v>
      </c>
      <c r="AC181" s="30">
        <f>(Y181*Z$4-0.65-T181)/T181</f>
        <v>-1.0125933262345721</v>
      </c>
      <c r="AD181" s="86">
        <f>Y181*Z$4-0.65-T181</f>
        <v>-52.26464</v>
      </c>
      <c r="AE181" s="60" t="s">
        <v>636</v>
      </c>
      <c r="AF181" s="60" t="s">
        <v>1</v>
      </c>
      <c r="AG181" s="60" t="s">
        <v>641</v>
      </c>
    </row>
    <row r="182" spans="1:33">
      <c r="B182" s="61" t="s">
        <v>102</v>
      </c>
      <c r="C182" s="68" t="s">
        <v>711</v>
      </c>
      <c r="D182" s="61">
        <v>87</v>
      </c>
      <c r="E182" s="61" t="s">
        <v>162</v>
      </c>
      <c r="F182" s="61" t="s">
        <v>143</v>
      </c>
      <c r="G182" s="61" t="s">
        <v>145</v>
      </c>
      <c r="H182" s="84" t="s">
        <v>696</v>
      </c>
      <c r="I182" s="20">
        <v>4</v>
      </c>
      <c r="J182" s="20">
        <v>4</v>
      </c>
      <c r="K182" s="20">
        <v>4</v>
      </c>
      <c r="L182" s="20"/>
      <c r="M182" s="92">
        <v>4</v>
      </c>
      <c r="N182" s="20">
        <v>4</v>
      </c>
      <c r="O182" s="21"/>
      <c r="P182" s="20"/>
      <c r="Q182" s="21"/>
      <c r="R182" s="20">
        <v>85.98</v>
      </c>
      <c r="T182" s="85">
        <f>R182*T$4</f>
        <v>58.98228000000001</v>
      </c>
      <c r="U182" s="25">
        <v>58.98</v>
      </c>
      <c r="W182" s="24">
        <v>155</v>
      </c>
      <c r="Y182" s="65">
        <f t="shared" si="22"/>
        <v>0</v>
      </c>
      <c r="Z182" s="65">
        <f t="shared" si="21"/>
        <v>0</v>
      </c>
      <c r="AC182" s="30">
        <f>(Y182*Z$4-0.65-T182)/T182</f>
        <v>-1.0110202589659132</v>
      </c>
      <c r="AD182" s="86">
        <f>Y182*Z$4-0.65-T182</f>
        <v>-59.632280000000009</v>
      </c>
      <c r="AE182" s="60" t="s">
        <v>636</v>
      </c>
      <c r="AF182" s="60" t="s">
        <v>1</v>
      </c>
      <c r="AG182" s="60" t="s">
        <v>641</v>
      </c>
    </row>
    <row r="183" spans="1:33">
      <c r="B183" s="61" t="s">
        <v>103</v>
      </c>
      <c r="C183" s="68" t="s">
        <v>429</v>
      </c>
      <c r="D183" s="61">
        <v>90</v>
      </c>
      <c r="E183" s="61" t="s">
        <v>41</v>
      </c>
      <c r="F183" s="61" t="s">
        <v>0</v>
      </c>
      <c r="G183" s="61" t="s">
        <v>145</v>
      </c>
      <c r="H183" s="68" t="s">
        <v>184</v>
      </c>
      <c r="I183" s="20"/>
      <c r="J183" s="20"/>
      <c r="K183" s="20"/>
      <c r="L183" s="20"/>
      <c r="M183" s="20"/>
      <c r="N183" s="20">
        <v>0</v>
      </c>
      <c r="O183" s="21"/>
      <c r="P183" s="20"/>
      <c r="Q183" s="21"/>
      <c r="R183" s="20">
        <v>92.86</v>
      </c>
      <c r="T183" s="85">
        <f t="shared" si="18"/>
        <v>63.701960000000007</v>
      </c>
      <c r="W183" s="24">
        <v>155</v>
      </c>
      <c r="Y183" s="65">
        <f t="shared" si="22"/>
        <v>0</v>
      </c>
      <c r="Z183" s="65">
        <f t="shared" si="21"/>
        <v>0</v>
      </c>
      <c r="AC183" s="30">
        <f>(Y183*Z$4-0.65-T183)/T183</f>
        <v>-1.0102037676705709</v>
      </c>
      <c r="AD183" s="86">
        <f>Y183*Z$4-0.65-T183</f>
        <v>-64.351960000000005</v>
      </c>
      <c r="AE183" s="60" t="s">
        <v>636</v>
      </c>
      <c r="AF183" s="60" t="s">
        <v>1</v>
      </c>
      <c r="AG183" s="60" t="s">
        <v>639</v>
      </c>
    </row>
    <row r="184" spans="1:33">
      <c r="B184" s="61" t="s">
        <v>198</v>
      </c>
      <c r="C184" s="68" t="s">
        <v>430</v>
      </c>
      <c r="D184" s="61">
        <v>91</v>
      </c>
      <c r="E184" s="61" t="s">
        <v>41</v>
      </c>
      <c r="F184" s="61" t="s">
        <v>0</v>
      </c>
      <c r="G184" s="61" t="s">
        <v>145</v>
      </c>
      <c r="H184" s="68" t="s">
        <v>184</v>
      </c>
      <c r="I184" s="20" t="s">
        <v>882</v>
      </c>
      <c r="J184" s="20"/>
      <c r="K184" s="20"/>
      <c r="L184" s="20"/>
      <c r="M184" s="20"/>
      <c r="N184" s="20">
        <v>4</v>
      </c>
      <c r="O184" s="21"/>
      <c r="P184" s="20"/>
      <c r="Q184" s="21"/>
      <c r="R184" s="20">
        <v>92.86</v>
      </c>
      <c r="T184" s="85">
        <f t="shared" si="18"/>
        <v>63.701960000000007</v>
      </c>
      <c r="U184" s="100">
        <v>71.48</v>
      </c>
      <c r="W184" s="24">
        <v>150</v>
      </c>
      <c r="Y184" s="65">
        <f t="shared" si="22"/>
        <v>0</v>
      </c>
      <c r="Z184" s="65">
        <f t="shared" si="21"/>
        <v>0</v>
      </c>
      <c r="AC184" s="30">
        <f>(Y184*Z$4-0.65-U184)/U184</f>
        <v>-1.009093452714046</v>
      </c>
      <c r="AD184" s="86">
        <f>Y184*Z$4-0.65-U184</f>
        <v>-72.13000000000001</v>
      </c>
      <c r="AE184" s="60" t="s">
        <v>636</v>
      </c>
      <c r="AF184" s="60" t="s">
        <v>1</v>
      </c>
      <c r="AG184" s="60" t="s">
        <v>639</v>
      </c>
    </row>
    <row r="185" spans="1:33">
      <c r="B185" s="61"/>
      <c r="C185" s="68" t="s">
        <v>712</v>
      </c>
      <c r="D185" s="61">
        <v>91</v>
      </c>
      <c r="E185" s="61" t="s">
        <v>162</v>
      </c>
      <c r="F185" s="61" t="s">
        <v>0</v>
      </c>
      <c r="G185" s="61" t="s">
        <v>145</v>
      </c>
      <c r="H185" s="84" t="s">
        <v>696</v>
      </c>
      <c r="I185" s="20">
        <v>4</v>
      </c>
      <c r="J185" s="20">
        <v>6</v>
      </c>
      <c r="K185" s="20">
        <v>4</v>
      </c>
      <c r="L185" s="20"/>
      <c r="M185" s="20"/>
      <c r="N185" s="20"/>
      <c r="O185" s="21"/>
      <c r="P185" s="20"/>
      <c r="Q185" s="21"/>
      <c r="R185" s="20">
        <v>92.86</v>
      </c>
      <c r="T185" s="85">
        <f t="shared" si="18"/>
        <v>63.701960000000007</v>
      </c>
      <c r="U185" s="25">
        <v>63.7</v>
      </c>
      <c r="W185" s="24">
        <v>160</v>
      </c>
      <c r="Y185" s="65">
        <f t="shared" si="22"/>
        <v>0</v>
      </c>
      <c r="Z185" s="65">
        <f t="shared" si="21"/>
        <v>0</v>
      </c>
      <c r="AC185" s="30">
        <f>(Y185*Z$4-0.65-T185)/T185</f>
        <v>-1.0102037676705709</v>
      </c>
      <c r="AD185" s="86">
        <f>Y185*Z$4-0.65-T185</f>
        <v>-64.351960000000005</v>
      </c>
      <c r="AE185" s="60" t="s">
        <v>636</v>
      </c>
      <c r="AF185" s="60" t="s">
        <v>1</v>
      </c>
      <c r="AG185" s="60" t="s">
        <v>639</v>
      </c>
    </row>
    <row r="186" spans="1:33">
      <c r="B186" s="61" t="s">
        <v>199</v>
      </c>
      <c r="C186" s="68" t="s">
        <v>389</v>
      </c>
      <c r="D186" s="61">
        <v>94</v>
      </c>
      <c r="E186" s="61" t="s">
        <v>41</v>
      </c>
      <c r="F186" s="61" t="s">
        <v>0</v>
      </c>
      <c r="G186" s="61" t="s">
        <v>145</v>
      </c>
      <c r="H186" s="68" t="s">
        <v>184</v>
      </c>
      <c r="I186" s="20" t="s">
        <v>883</v>
      </c>
      <c r="J186" s="20">
        <v>4</v>
      </c>
      <c r="K186" s="20">
        <v>4</v>
      </c>
      <c r="L186" s="20"/>
      <c r="M186" s="20">
        <v>8</v>
      </c>
      <c r="N186" s="20">
        <v>8</v>
      </c>
      <c r="O186" s="21"/>
      <c r="P186" s="20"/>
      <c r="Q186" s="21"/>
      <c r="R186" s="20">
        <v>105.76</v>
      </c>
      <c r="T186" s="85">
        <f t="shared" si="18"/>
        <v>72.551360000000003</v>
      </c>
      <c r="U186" s="25">
        <v>72.55</v>
      </c>
      <c r="W186" s="24">
        <v>178</v>
      </c>
      <c r="Y186" s="65">
        <f t="shared" si="22"/>
        <v>0</v>
      </c>
      <c r="Z186" s="65">
        <f t="shared" si="21"/>
        <v>0</v>
      </c>
      <c r="AC186" s="30">
        <f>(Y186*Z$4-0.65-T186)/T186</f>
        <v>-1.008959170441464</v>
      </c>
      <c r="AD186" s="86">
        <f>Y186*Z$4-0.65-T186</f>
        <v>-73.201360000000008</v>
      </c>
      <c r="AE186" s="60" t="s">
        <v>636</v>
      </c>
      <c r="AF186" s="60" t="s">
        <v>1</v>
      </c>
      <c r="AG186" s="60" t="s">
        <v>641</v>
      </c>
    </row>
    <row r="187" spans="1:33">
      <c r="A187" s="59" t="s">
        <v>896</v>
      </c>
      <c r="B187" s="61" t="s">
        <v>104</v>
      </c>
      <c r="C187" s="68"/>
      <c r="D187" s="61">
        <v>92</v>
      </c>
      <c r="E187" s="61" t="s">
        <v>41</v>
      </c>
      <c r="F187" s="61" t="s">
        <v>5</v>
      </c>
      <c r="G187" s="61" t="s">
        <v>758</v>
      </c>
      <c r="H187" s="68" t="s">
        <v>922</v>
      </c>
      <c r="I187" s="20"/>
      <c r="J187" s="20"/>
      <c r="K187" s="20"/>
      <c r="L187" s="20"/>
      <c r="M187" s="20"/>
      <c r="N187" s="20"/>
      <c r="O187" s="21"/>
      <c r="P187" s="21">
        <v>20</v>
      </c>
      <c r="Q187" s="21"/>
      <c r="T187" s="148">
        <v>32.69</v>
      </c>
      <c r="X187" s="166">
        <v>90</v>
      </c>
      <c r="Y187" s="65">
        <f>X187/1.2</f>
        <v>75</v>
      </c>
      <c r="Z187" s="65">
        <f>X187*Z$6</f>
        <v>52.199999999999996</v>
      </c>
      <c r="AC187" s="30">
        <f>(Y187*Z$6-0.75-T187)/T187</f>
        <v>0.30773936983787098</v>
      </c>
      <c r="AD187" s="86">
        <f>Y187*Z$6-0.75-T187</f>
        <v>10.060000000000002</v>
      </c>
    </row>
    <row r="188" spans="1:33">
      <c r="C188" s="68" t="s">
        <v>534</v>
      </c>
      <c r="D188" s="61">
        <v>92</v>
      </c>
      <c r="E188" s="61" t="s">
        <v>41</v>
      </c>
      <c r="F188" s="61" t="s">
        <v>143</v>
      </c>
      <c r="G188" s="61" t="s">
        <v>145</v>
      </c>
      <c r="H188" s="68" t="s">
        <v>184</v>
      </c>
      <c r="I188" s="90" t="s">
        <v>859</v>
      </c>
      <c r="J188" s="20">
        <v>12</v>
      </c>
      <c r="K188" s="20">
        <v>12</v>
      </c>
      <c r="L188" s="20"/>
      <c r="M188" s="20">
        <v>14</v>
      </c>
      <c r="N188" s="20">
        <v>20</v>
      </c>
      <c r="O188" s="21"/>
      <c r="P188" s="102"/>
      <c r="Q188" s="21"/>
      <c r="R188" s="20">
        <v>88.99</v>
      </c>
      <c r="T188" s="85">
        <f t="shared" si="18"/>
        <v>61.047139999999999</v>
      </c>
      <c r="U188" s="91">
        <v>85</v>
      </c>
      <c r="W188" s="24">
        <v>155</v>
      </c>
      <c r="Y188" s="65">
        <f t="shared" si="22"/>
        <v>0</v>
      </c>
      <c r="Z188" s="65">
        <f t="shared" si="21"/>
        <v>0</v>
      </c>
      <c r="AC188" s="30">
        <f>(Y188*Z$4-0.65-U188)/U188</f>
        <v>-1.0076470588235296</v>
      </c>
      <c r="AD188" s="86">
        <f>Y188*Z$4-0.65-U188</f>
        <v>-85.65</v>
      </c>
      <c r="AE188" s="60" t="s">
        <v>636</v>
      </c>
      <c r="AF188" s="60" t="s">
        <v>1</v>
      </c>
      <c r="AG188" s="60" t="s">
        <v>641</v>
      </c>
    </row>
    <row r="189" spans="1:33">
      <c r="B189" s="61"/>
      <c r="C189" s="68" t="s">
        <v>713</v>
      </c>
      <c r="D189" s="61">
        <v>92</v>
      </c>
      <c r="E189" s="61" t="s">
        <v>162</v>
      </c>
      <c r="F189" s="61" t="s">
        <v>143</v>
      </c>
      <c r="G189" s="61" t="s">
        <v>145</v>
      </c>
      <c r="H189" s="84" t="s">
        <v>696</v>
      </c>
      <c r="I189" s="20">
        <v>4</v>
      </c>
      <c r="J189" s="20">
        <v>39</v>
      </c>
      <c r="K189" s="20">
        <v>8</v>
      </c>
      <c r="L189" s="20"/>
      <c r="M189" s="20"/>
      <c r="N189" s="20"/>
      <c r="O189" s="21"/>
      <c r="P189" s="102"/>
      <c r="Q189" s="21"/>
      <c r="R189" s="20">
        <v>88.99</v>
      </c>
      <c r="T189" s="85">
        <f t="shared" si="18"/>
        <v>61.047139999999999</v>
      </c>
      <c r="U189" s="25">
        <v>61.05</v>
      </c>
      <c r="W189" s="24">
        <v>150</v>
      </c>
      <c r="Y189" s="65">
        <f t="shared" si="22"/>
        <v>0</v>
      </c>
      <c r="Z189" s="65">
        <f t="shared" si="21"/>
        <v>0</v>
      </c>
      <c r="AC189" s="30">
        <f>(Y189*Z$4-0.65-T189)/T189</f>
        <v>-1.0106475094492551</v>
      </c>
      <c r="AD189" s="86">
        <f>Y189*Z$4-0.65-T189</f>
        <v>-61.697139999999997</v>
      </c>
      <c r="AE189" s="60" t="s">
        <v>636</v>
      </c>
      <c r="AF189" s="60" t="s">
        <v>1</v>
      </c>
      <c r="AG189" s="60" t="s">
        <v>641</v>
      </c>
    </row>
    <row r="190" spans="1:33">
      <c r="B190" s="61" t="s">
        <v>205</v>
      </c>
      <c r="C190" s="68" t="s">
        <v>714</v>
      </c>
      <c r="D190" s="61">
        <v>95</v>
      </c>
      <c r="E190" s="61" t="s">
        <v>162</v>
      </c>
      <c r="F190" s="61" t="s">
        <v>143</v>
      </c>
      <c r="G190" s="61" t="s">
        <v>145</v>
      </c>
      <c r="H190" s="84" t="s">
        <v>696</v>
      </c>
      <c r="I190" s="92" t="s">
        <v>884</v>
      </c>
      <c r="J190" s="92" t="s">
        <v>801</v>
      </c>
      <c r="K190" s="92" t="s">
        <v>827</v>
      </c>
      <c r="L190" s="92"/>
      <c r="M190" s="20" t="s">
        <v>668</v>
      </c>
      <c r="N190" s="20">
        <v>12</v>
      </c>
      <c r="O190" s="21"/>
      <c r="P190" s="20"/>
      <c r="Q190" s="21"/>
      <c r="R190" s="20">
        <v>109.63</v>
      </c>
      <c r="T190" s="85">
        <f t="shared" si="18"/>
        <v>75.206180000000003</v>
      </c>
      <c r="U190" s="100" t="s">
        <v>860</v>
      </c>
      <c r="W190" s="24">
        <v>190</v>
      </c>
      <c r="Y190" s="65">
        <f t="shared" si="22"/>
        <v>0</v>
      </c>
      <c r="Z190" s="65">
        <f t="shared" si="21"/>
        <v>0</v>
      </c>
      <c r="AC190" s="30">
        <f>(Y190*Z$4-0.65-T190)/T190</f>
        <v>-1.008642906739845</v>
      </c>
      <c r="AD190" s="86">
        <f>Y190*Z$4-0.65-T190</f>
        <v>-75.856180000000009</v>
      </c>
      <c r="AE190" s="60" t="s">
        <v>636</v>
      </c>
      <c r="AF190" s="60" t="s">
        <v>1</v>
      </c>
      <c r="AG190" s="60" t="s">
        <v>641</v>
      </c>
    </row>
    <row r="191" spans="1:33">
      <c r="A191" s="59" t="s">
        <v>896</v>
      </c>
      <c r="B191" s="61" t="s">
        <v>105</v>
      </c>
      <c r="C191" s="68"/>
      <c r="D191" s="61">
        <v>97</v>
      </c>
      <c r="E191" s="61" t="s">
        <v>41</v>
      </c>
      <c r="F191" s="61" t="s">
        <v>5</v>
      </c>
      <c r="G191" s="61" t="s">
        <v>758</v>
      </c>
      <c r="H191" s="84" t="s">
        <v>922</v>
      </c>
      <c r="I191" s="92"/>
      <c r="J191" s="92"/>
      <c r="K191" s="92"/>
      <c r="L191" s="92"/>
      <c r="M191" s="20"/>
      <c r="N191" s="20"/>
      <c r="O191" s="21"/>
      <c r="P191" s="21">
        <v>50</v>
      </c>
      <c r="Q191" s="21"/>
      <c r="T191" s="148">
        <v>36.18</v>
      </c>
      <c r="U191" s="100"/>
      <c r="X191" s="166">
        <v>100</v>
      </c>
      <c r="Y191" s="65">
        <f>X191/1.2</f>
        <v>83.333333333333343</v>
      </c>
      <c r="Z191" s="65">
        <f>X191*Z$6</f>
        <v>57.999999999999993</v>
      </c>
      <c r="AC191" s="30">
        <f>(Y191*Z$6-0.75-T191)/T191</f>
        <v>0.31518334254652669</v>
      </c>
      <c r="AD191" s="86">
        <f>Y191*Z$6-0.75-T191</f>
        <v>11.403333333333336</v>
      </c>
    </row>
    <row r="192" spans="1:33">
      <c r="C192" s="68" t="s">
        <v>556</v>
      </c>
      <c r="D192" s="61">
        <v>97</v>
      </c>
      <c r="E192" s="61" t="s">
        <v>162</v>
      </c>
      <c r="F192" s="61" t="s">
        <v>143</v>
      </c>
      <c r="G192" s="61" t="s">
        <v>128</v>
      </c>
      <c r="H192" s="68" t="s">
        <v>626</v>
      </c>
      <c r="I192" s="20">
        <v>1</v>
      </c>
      <c r="J192" s="20">
        <v>20</v>
      </c>
      <c r="K192" s="20">
        <v>18</v>
      </c>
      <c r="L192" s="20"/>
      <c r="M192" s="20">
        <v>14</v>
      </c>
      <c r="N192" s="26">
        <v>50</v>
      </c>
      <c r="P192" s="20"/>
      <c r="Q192" s="21"/>
      <c r="R192" s="20">
        <v>104.58</v>
      </c>
      <c r="T192" s="85">
        <f t="shared" si="18"/>
        <v>71.741880000000009</v>
      </c>
      <c r="U192" s="25">
        <v>71.75</v>
      </c>
      <c r="W192" s="24">
        <v>170</v>
      </c>
      <c r="X192" s="24"/>
      <c r="Y192" s="65">
        <f t="shared" si="22"/>
        <v>0</v>
      </c>
      <c r="Z192" s="65">
        <f t="shared" si="21"/>
        <v>0</v>
      </c>
      <c r="AC192" s="30">
        <f>(Y192*Z$4-0.65-T192)/T192</f>
        <v>-1.0090602588055959</v>
      </c>
      <c r="AD192" s="86">
        <f>Y192*Z$4-0.65-T192</f>
        <v>-72.391880000000015</v>
      </c>
      <c r="AE192" s="60" t="s">
        <v>636</v>
      </c>
      <c r="AF192" s="60" t="s">
        <v>1</v>
      </c>
      <c r="AG192" s="60" t="s">
        <v>641</v>
      </c>
    </row>
    <row r="193" spans="2:33">
      <c r="B193" s="61"/>
      <c r="C193" s="68" t="s">
        <v>715</v>
      </c>
      <c r="D193" s="61">
        <v>93</v>
      </c>
      <c r="E193" s="61" t="s">
        <v>162</v>
      </c>
      <c r="F193" s="61" t="s">
        <v>0</v>
      </c>
      <c r="G193" s="61" t="s">
        <v>145</v>
      </c>
      <c r="H193" s="84" t="s">
        <v>696</v>
      </c>
      <c r="I193" s="20">
        <v>4</v>
      </c>
      <c r="J193" s="20">
        <v>74</v>
      </c>
      <c r="K193" s="20">
        <v>40</v>
      </c>
      <c r="L193" s="20"/>
      <c r="M193" s="20"/>
      <c r="P193" s="20"/>
      <c r="Q193" s="21"/>
      <c r="R193" s="20">
        <v>111.78</v>
      </c>
      <c r="T193" s="85">
        <f t="shared" si="18"/>
        <v>76.681080000000009</v>
      </c>
      <c r="U193" s="25">
        <v>83.34</v>
      </c>
      <c r="W193" s="24">
        <v>185</v>
      </c>
      <c r="Y193" s="65">
        <f t="shared" si="22"/>
        <v>0</v>
      </c>
      <c r="Z193" s="65">
        <f t="shared" si="21"/>
        <v>0</v>
      </c>
      <c r="AC193" s="30">
        <f>(Y193*Z$4-0.65-T193)/T193</f>
        <v>-1.0084766672561212</v>
      </c>
      <c r="AD193" s="86">
        <f>Y193*Z$4-0.65-T193</f>
        <v>-77.331080000000014</v>
      </c>
      <c r="AE193" s="60" t="s">
        <v>636</v>
      </c>
      <c r="AF193" s="60" t="s">
        <v>1</v>
      </c>
      <c r="AG193" s="60" t="s">
        <v>639</v>
      </c>
    </row>
    <row r="194" spans="2:33">
      <c r="C194" s="68" t="s">
        <v>716</v>
      </c>
      <c r="D194" s="61">
        <v>97</v>
      </c>
      <c r="E194" s="61" t="s">
        <v>162</v>
      </c>
      <c r="F194" s="61" t="s">
        <v>143</v>
      </c>
      <c r="G194" s="61" t="s">
        <v>145</v>
      </c>
      <c r="H194" s="84" t="s">
        <v>696</v>
      </c>
      <c r="I194" s="92"/>
      <c r="J194" s="92" t="s">
        <v>485</v>
      </c>
      <c r="K194" s="92" t="s">
        <v>485</v>
      </c>
      <c r="L194" s="92"/>
      <c r="M194" s="20">
        <v>27</v>
      </c>
      <c r="N194" s="20"/>
      <c r="O194" s="21"/>
      <c r="P194" s="20"/>
      <c r="Q194" s="21"/>
      <c r="R194" s="20">
        <v>118.23</v>
      </c>
      <c r="T194" s="85">
        <f t="shared" si="18"/>
        <v>81.10578000000001</v>
      </c>
      <c r="W194" s="24">
        <v>200</v>
      </c>
      <c r="Y194" s="65">
        <f t="shared" si="22"/>
        <v>0</v>
      </c>
      <c r="Z194" s="65">
        <f t="shared" si="21"/>
        <v>0</v>
      </c>
      <c r="AC194" s="30">
        <f>(Y194*Z$4-0.65-T194)/T194</f>
        <v>-1.0080142253733335</v>
      </c>
      <c r="AD194" s="86">
        <f>Y194*Z$4-0.65-T194</f>
        <v>-81.755780000000016</v>
      </c>
      <c r="AE194" s="60" t="s">
        <v>636</v>
      </c>
      <c r="AF194" s="60" t="s">
        <v>1</v>
      </c>
      <c r="AG194" s="60" t="s">
        <v>641</v>
      </c>
    </row>
    <row r="195" spans="2:33">
      <c r="B195" s="61"/>
      <c r="C195" s="68" t="s">
        <v>498</v>
      </c>
      <c r="D195" s="61">
        <v>97</v>
      </c>
      <c r="E195" s="61" t="s">
        <v>162</v>
      </c>
      <c r="F195" s="61" t="s">
        <v>143</v>
      </c>
      <c r="G195" s="61" t="s">
        <v>490</v>
      </c>
      <c r="H195" s="68" t="s">
        <v>623</v>
      </c>
      <c r="I195" s="20">
        <v>4</v>
      </c>
      <c r="J195" s="20">
        <v>13</v>
      </c>
      <c r="K195" s="20">
        <v>5</v>
      </c>
      <c r="L195" s="20"/>
      <c r="M195" s="20">
        <v>17</v>
      </c>
      <c r="N195" s="20"/>
      <c r="O195" s="21"/>
      <c r="P195" s="20"/>
      <c r="Q195" s="21"/>
      <c r="R195" s="20">
        <v>108.16</v>
      </c>
      <c r="T195" s="85">
        <f t="shared" si="18"/>
        <v>74.197760000000002</v>
      </c>
      <c r="U195" s="25">
        <v>74.2</v>
      </c>
      <c r="W195" s="24">
        <v>200</v>
      </c>
      <c r="X195" s="24"/>
      <c r="Y195" s="65">
        <f t="shared" si="22"/>
        <v>0</v>
      </c>
      <c r="Z195" s="65">
        <f>X195*Z$6</f>
        <v>0</v>
      </c>
      <c r="AC195" s="30">
        <f>(Y195*Z$6-0.65-T195)/T195</f>
        <v>-1.0087603722807805</v>
      </c>
      <c r="AD195" s="86">
        <f>Y195*Z$6-0.65-T195</f>
        <v>-74.847760000000008</v>
      </c>
      <c r="AE195" s="60" t="s">
        <v>636</v>
      </c>
      <c r="AF195" s="60" t="s">
        <v>1</v>
      </c>
      <c r="AG195" s="60" t="s">
        <v>639</v>
      </c>
    </row>
    <row r="196" spans="2:33">
      <c r="B196" s="61" t="s">
        <v>291</v>
      </c>
      <c r="C196" s="68" t="s">
        <v>717</v>
      </c>
      <c r="D196" s="61">
        <v>98</v>
      </c>
      <c r="E196" s="61" t="s">
        <v>162</v>
      </c>
      <c r="F196" s="61" t="s">
        <v>143</v>
      </c>
      <c r="G196" s="61" t="s">
        <v>145</v>
      </c>
      <c r="H196" s="84" t="s">
        <v>696</v>
      </c>
      <c r="I196" s="20">
        <v>6</v>
      </c>
      <c r="J196" s="20">
        <v>10</v>
      </c>
      <c r="K196" s="20">
        <v>10</v>
      </c>
      <c r="L196" s="20"/>
      <c r="M196" s="20"/>
      <c r="N196" s="20">
        <v>12</v>
      </c>
      <c r="O196" s="21"/>
      <c r="P196" s="20"/>
      <c r="Q196" s="21"/>
      <c r="R196" s="20">
        <v>144.02000000000001</v>
      </c>
      <c r="T196" s="85">
        <f t="shared" si="18"/>
        <v>98.797720000000012</v>
      </c>
      <c r="U196" s="25">
        <v>98.8</v>
      </c>
      <c r="W196" s="24">
        <v>240</v>
      </c>
      <c r="Y196" s="65">
        <f t="shared" si="22"/>
        <v>0</v>
      </c>
      <c r="Z196" s="65">
        <f t="shared" si="21"/>
        <v>0</v>
      </c>
      <c r="AC196" s="30">
        <f>(Y196*Z$4-0.65-T196)/T196</f>
        <v>-1.0065790991937871</v>
      </c>
      <c r="AD196" s="86">
        <f>Y196*Z$4-0.65-T196</f>
        <v>-99.447720000000018</v>
      </c>
      <c r="AE196" s="60" t="s">
        <v>636</v>
      </c>
      <c r="AF196" s="60" t="s">
        <v>1</v>
      </c>
      <c r="AG196" s="60" t="s">
        <v>639</v>
      </c>
    </row>
    <row r="197" spans="2:33">
      <c r="B197" s="61" t="s">
        <v>168</v>
      </c>
      <c r="C197" s="68" t="s">
        <v>718</v>
      </c>
      <c r="D197" s="61">
        <v>100</v>
      </c>
      <c r="E197" s="61" t="s">
        <v>162</v>
      </c>
      <c r="F197" s="61" t="s">
        <v>143</v>
      </c>
      <c r="G197" s="61" t="s">
        <v>145</v>
      </c>
      <c r="H197" s="84" t="s">
        <v>696</v>
      </c>
      <c r="I197" s="20">
        <v>5</v>
      </c>
      <c r="J197" s="20">
        <v>15</v>
      </c>
      <c r="K197" s="20">
        <v>11</v>
      </c>
      <c r="L197" s="20"/>
      <c r="M197" s="92">
        <v>20</v>
      </c>
      <c r="N197" s="20">
        <v>12</v>
      </c>
      <c r="O197" s="21"/>
      <c r="P197" s="20"/>
      <c r="Q197" s="21"/>
      <c r="R197" s="20">
        <v>154.34</v>
      </c>
      <c r="T197" s="85">
        <f t="shared" si="18"/>
        <v>105.87724000000001</v>
      </c>
      <c r="U197" s="25">
        <v>105.88</v>
      </c>
      <c r="W197" s="24">
        <v>255</v>
      </c>
      <c r="Y197" s="65">
        <f t="shared" si="22"/>
        <v>0</v>
      </c>
      <c r="Z197" s="65">
        <f t="shared" si="21"/>
        <v>0</v>
      </c>
      <c r="AC197" s="30">
        <f>(Y197*Z$4-0.65-T197)/T197</f>
        <v>-1.0061391853433279</v>
      </c>
      <c r="AD197" s="86">
        <f>Y197*Z$4-0.65-T197</f>
        <v>-106.52724000000002</v>
      </c>
      <c r="AE197" s="60" t="s">
        <v>636</v>
      </c>
      <c r="AF197" s="60" t="s">
        <v>1</v>
      </c>
      <c r="AG197" s="60" t="s">
        <v>642</v>
      </c>
    </row>
    <row r="198" spans="2:33">
      <c r="B198" s="77" t="s">
        <v>22</v>
      </c>
      <c r="C198" s="68"/>
      <c r="D198" s="61"/>
      <c r="E198" s="61"/>
      <c r="F198" s="61"/>
      <c r="G198" s="61"/>
      <c r="H198" s="68"/>
      <c r="I198" s="20"/>
      <c r="J198" s="20"/>
      <c r="K198" s="20"/>
      <c r="L198" s="20"/>
      <c r="M198" s="20"/>
      <c r="N198" s="20"/>
      <c r="O198" s="21"/>
      <c r="P198" s="20"/>
      <c r="Q198" s="21"/>
      <c r="T198" s="85"/>
      <c r="AC198" s="30"/>
      <c r="AD198" s="86"/>
    </row>
    <row r="199" spans="2:33">
      <c r="B199" s="60" t="s">
        <v>192</v>
      </c>
      <c r="C199" s="68" t="s">
        <v>423</v>
      </c>
      <c r="D199" s="61">
        <v>94</v>
      </c>
      <c r="E199" s="61" t="s">
        <v>41</v>
      </c>
      <c r="F199" s="61" t="s">
        <v>143</v>
      </c>
      <c r="G199" s="61" t="s">
        <v>145</v>
      </c>
      <c r="H199" s="68" t="s">
        <v>184</v>
      </c>
      <c r="I199" s="20"/>
      <c r="J199" s="20">
        <v>4</v>
      </c>
      <c r="K199" s="20">
        <v>4</v>
      </c>
      <c r="L199" s="20"/>
      <c r="M199" s="20">
        <v>4</v>
      </c>
      <c r="N199" s="20">
        <v>4</v>
      </c>
      <c r="O199" s="21"/>
      <c r="Q199" s="21"/>
      <c r="R199" s="20">
        <v>124.25</v>
      </c>
      <c r="T199" s="85">
        <f t="shared" si="18"/>
        <v>85.235500000000002</v>
      </c>
      <c r="W199" s="24">
        <v>210</v>
      </c>
      <c r="Y199" s="65">
        <f>X199/1.2</f>
        <v>0</v>
      </c>
      <c r="Z199" s="65">
        <f t="shared" ref="Z199:Z212" si="23">X199*Z$4</f>
        <v>0</v>
      </c>
      <c r="AC199" s="30" t="e">
        <f>(Y199*Z$4-0.65-U199)/U199</f>
        <v>#DIV/0!</v>
      </c>
      <c r="AD199" s="86">
        <f>Y199*Z$4-0.65-U199</f>
        <v>-0.65</v>
      </c>
      <c r="AE199" s="60" t="s">
        <v>636</v>
      </c>
      <c r="AF199" s="60" t="s">
        <v>1</v>
      </c>
      <c r="AG199" s="60" t="s">
        <v>642</v>
      </c>
    </row>
    <row r="200" spans="2:33">
      <c r="C200" s="68" t="s">
        <v>861</v>
      </c>
      <c r="D200" s="61">
        <v>94</v>
      </c>
      <c r="E200" s="61" t="s">
        <v>162</v>
      </c>
      <c r="F200" s="61" t="s">
        <v>143</v>
      </c>
      <c r="G200" s="61" t="s">
        <v>145</v>
      </c>
      <c r="H200" s="84" t="s">
        <v>696</v>
      </c>
      <c r="I200" s="20"/>
      <c r="J200" s="20">
        <v>4</v>
      </c>
      <c r="K200" s="20">
        <v>2</v>
      </c>
      <c r="L200" s="20"/>
      <c r="M200" s="20"/>
      <c r="N200" s="20"/>
      <c r="O200" s="21"/>
      <c r="Q200" s="21"/>
      <c r="R200" s="20">
        <v>124.25</v>
      </c>
      <c r="T200" s="85">
        <f t="shared" si="18"/>
        <v>85.235500000000002</v>
      </c>
      <c r="U200" s="25">
        <v>85.24</v>
      </c>
      <c r="W200" s="24">
        <v>210</v>
      </c>
      <c r="Y200" s="65">
        <f t="shared" ref="Y200:Y212" si="24">X200/1.2</f>
        <v>0</v>
      </c>
      <c r="Z200" s="65">
        <f t="shared" si="23"/>
        <v>0</v>
      </c>
      <c r="AC200" s="30">
        <f>(Y200*Z$4-0.65-T200)/T200</f>
        <v>-1.0076259305101749</v>
      </c>
      <c r="AD200" s="86">
        <f>Y200*Z$4-0.65-T200</f>
        <v>-85.885500000000008</v>
      </c>
      <c r="AE200" s="60" t="s">
        <v>636</v>
      </c>
      <c r="AF200" s="60" t="s">
        <v>1</v>
      </c>
      <c r="AG200" s="60" t="s">
        <v>642</v>
      </c>
    </row>
    <row r="201" spans="2:33">
      <c r="B201" s="61" t="s">
        <v>200</v>
      </c>
      <c r="C201" s="68" t="s">
        <v>387</v>
      </c>
      <c r="D201" s="61">
        <v>93</v>
      </c>
      <c r="E201" s="61" t="s">
        <v>41</v>
      </c>
      <c r="F201" s="61" t="s">
        <v>0</v>
      </c>
      <c r="G201" s="61" t="s">
        <v>145</v>
      </c>
      <c r="H201" s="68" t="s">
        <v>184</v>
      </c>
      <c r="I201" s="20">
        <v>4</v>
      </c>
      <c r="J201" s="20"/>
      <c r="K201" s="20"/>
      <c r="L201" s="20"/>
      <c r="M201" s="20">
        <v>6</v>
      </c>
      <c r="N201" s="20">
        <v>4</v>
      </c>
      <c r="O201" s="21"/>
      <c r="Q201" s="21"/>
      <c r="R201" s="20">
        <v>126.83</v>
      </c>
      <c r="T201" s="85">
        <f t="shared" si="18"/>
        <v>87.005380000000002</v>
      </c>
      <c r="U201" s="100">
        <v>95.82</v>
      </c>
      <c r="W201" s="24">
        <v>210</v>
      </c>
      <c r="Y201" s="65">
        <f t="shared" si="24"/>
        <v>0</v>
      </c>
      <c r="Z201" s="65">
        <f t="shared" si="23"/>
        <v>0</v>
      </c>
      <c r="AC201" s="30">
        <f>(Y201*Z$4-0.65-U201)/U201</f>
        <v>-1.0067835524942601</v>
      </c>
      <c r="AD201" s="86">
        <f>Y201*Z$4-0.65-U201</f>
        <v>-96.47</v>
      </c>
      <c r="AE201" s="60" t="s">
        <v>636</v>
      </c>
      <c r="AF201" s="60" t="s">
        <v>1</v>
      </c>
      <c r="AG201" s="60" t="s">
        <v>641</v>
      </c>
    </row>
    <row r="202" spans="2:33">
      <c r="B202" s="61" t="s">
        <v>301</v>
      </c>
      <c r="C202" s="68" t="s">
        <v>703</v>
      </c>
      <c r="D202" s="61">
        <v>88</v>
      </c>
      <c r="E202" s="61" t="s">
        <v>162</v>
      </c>
      <c r="F202" s="61" t="s">
        <v>143</v>
      </c>
      <c r="G202" s="61" t="s">
        <v>145</v>
      </c>
      <c r="H202" s="84" t="s">
        <v>696</v>
      </c>
      <c r="I202" s="20"/>
      <c r="J202" s="20"/>
      <c r="K202" s="20"/>
      <c r="L202" s="20"/>
      <c r="M202" s="20"/>
      <c r="N202" s="20">
        <v>0</v>
      </c>
      <c r="O202" s="21"/>
      <c r="Q202" s="21"/>
      <c r="R202" s="20">
        <v>119.95</v>
      </c>
      <c r="T202" s="85">
        <f t="shared" si="18"/>
        <v>82.285700000000006</v>
      </c>
      <c r="W202" s="24">
        <v>210</v>
      </c>
      <c r="Y202" s="65">
        <f t="shared" si="24"/>
        <v>0</v>
      </c>
      <c r="Z202" s="65">
        <f t="shared" si="23"/>
        <v>0</v>
      </c>
      <c r="AC202" s="30">
        <f>(Y202*Z$4-0.65-T202)/T202</f>
        <v>-1.0078993069269631</v>
      </c>
      <c r="AD202" s="86">
        <f>Y202*Z$4-0.65-T202</f>
        <v>-82.935700000000011</v>
      </c>
      <c r="AE202" s="60" t="s">
        <v>636</v>
      </c>
      <c r="AF202" s="60" t="s">
        <v>646</v>
      </c>
      <c r="AG202" s="60" t="s">
        <v>641</v>
      </c>
    </row>
    <row r="203" spans="2:33">
      <c r="B203" s="61" t="s">
        <v>193</v>
      </c>
      <c r="C203" s="68" t="s">
        <v>424</v>
      </c>
      <c r="D203" s="61">
        <v>91</v>
      </c>
      <c r="E203" s="61" t="s">
        <v>162</v>
      </c>
      <c r="F203" s="61" t="s">
        <v>143</v>
      </c>
      <c r="G203" s="61" t="s">
        <v>145</v>
      </c>
      <c r="H203" s="68" t="s">
        <v>184</v>
      </c>
      <c r="I203" s="20"/>
      <c r="J203" s="20">
        <v>4</v>
      </c>
      <c r="K203" s="20">
        <v>4</v>
      </c>
      <c r="L203" s="20"/>
      <c r="M203" s="20"/>
      <c r="N203" s="20">
        <v>4</v>
      </c>
      <c r="O203" s="21"/>
      <c r="Q203" s="21"/>
      <c r="R203" s="20">
        <v>124.25</v>
      </c>
      <c r="T203" s="85">
        <f t="shared" si="18"/>
        <v>85.235500000000002</v>
      </c>
      <c r="W203" s="24">
        <v>220</v>
      </c>
      <c r="Y203" s="65">
        <f t="shared" si="24"/>
        <v>0</v>
      </c>
      <c r="Z203" s="65">
        <f t="shared" si="23"/>
        <v>0</v>
      </c>
      <c r="AC203" s="30" t="e">
        <f>(Y203*Z$4-0.65-U203)/U203</f>
        <v>#DIV/0!</v>
      </c>
      <c r="AD203" s="86">
        <f>Y203*Z$4-0.65-U203</f>
        <v>-0.65</v>
      </c>
      <c r="AE203" s="60" t="s">
        <v>636</v>
      </c>
      <c r="AF203" s="60" t="s">
        <v>1</v>
      </c>
      <c r="AG203" s="60" t="s">
        <v>641</v>
      </c>
    </row>
    <row r="204" spans="2:33">
      <c r="B204" s="61"/>
      <c r="C204" s="68" t="s">
        <v>704</v>
      </c>
      <c r="D204" s="61">
        <v>91</v>
      </c>
      <c r="E204" s="61" t="s">
        <v>162</v>
      </c>
      <c r="F204" s="61" t="s">
        <v>143</v>
      </c>
      <c r="G204" s="61" t="s">
        <v>145</v>
      </c>
      <c r="H204" s="84" t="s">
        <v>696</v>
      </c>
      <c r="I204" s="20"/>
      <c r="J204" s="20"/>
      <c r="K204" s="20"/>
      <c r="L204" s="20"/>
      <c r="M204" s="20"/>
      <c r="N204" s="20"/>
      <c r="O204" s="21"/>
      <c r="Q204" s="21"/>
      <c r="R204" s="20">
        <v>124.25</v>
      </c>
      <c r="T204" s="85">
        <f t="shared" si="18"/>
        <v>85.235500000000002</v>
      </c>
      <c r="W204" s="24">
        <v>210</v>
      </c>
      <c r="Y204" s="65">
        <f t="shared" si="24"/>
        <v>0</v>
      </c>
      <c r="Z204" s="65">
        <f t="shared" si="23"/>
        <v>0</v>
      </c>
      <c r="AC204" s="30">
        <f>(Y204*Z$4-0.65-T204)/T204</f>
        <v>-1.0076259305101749</v>
      </c>
      <c r="AD204" s="86">
        <f>Y204*Z$4-0.65-T204</f>
        <v>-85.885500000000008</v>
      </c>
      <c r="AE204" s="60" t="s">
        <v>636</v>
      </c>
      <c r="AF204" s="60" t="s">
        <v>1</v>
      </c>
      <c r="AG204" s="60" t="s">
        <v>641</v>
      </c>
    </row>
    <row r="205" spans="2:33">
      <c r="B205" s="61" t="s">
        <v>302</v>
      </c>
      <c r="C205" s="68" t="s">
        <v>555</v>
      </c>
      <c r="D205" s="61">
        <v>93</v>
      </c>
      <c r="E205" s="61" t="s">
        <v>162</v>
      </c>
      <c r="F205" s="61" t="s">
        <v>143</v>
      </c>
      <c r="G205" s="61" t="s">
        <v>128</v>
      </c>
      <c r="H205" s="68" t="s">
        <v>626</v>
      </c>
      <c r="I205" s="20"/>
      <c r="J205" s="20"/>
      <c r="K205" s="20"/>
      <c r="L205" s="20"/>
      <c r="M205" s="20"/>
      <c r="N205" s="20">
        <v>0</v>
      </c>
      <c r="O205" s="21"/>
      <c r="Q205" s="21"/>
      <c r="R205" s="20">
        <v>124.36</v>
      </c>
      <c r="T205" s="85">
        <f t="shared" si="18"/>
        <v>85.310960000000009</v>
      </c>
      <c r="W205" s="24">
        <v>220</v>
      </c>
      <c r="Y205" s="65">
        <f t="shared" si="24"/>
        <v>0</v>
      </c>
      <c r="Z205" s="65">
        <f t="shared" si="23"/>
        <v>0</v>
      </c>
      <c r="AC205" s="30">
        <f>(Y205*Z$4-0.65-T205)/T205</f>
        <v>-1.007619185155108</v>
      </c>
      <c r="AD205" s="86">
        <f>Y205*Z$4-0.65-T205</f>
        <v>-85.960960000000014</v>
      </c>
      <c r="AE205" s="60" t="s">
        <v>636</v>
      </c>
      <c r="AF205" s="60" t="s">
        <v>1</v>
      </c>
      <c r="AG205" s="60" t="s">
        <v>641</v>
      </c>
    </row>
    <row r="206" spans="2:33">
      <c r="B206" s="61" t="s">
        <v>194</v>
      </c>
      <c r="C206" s="68" t="s">
        <v>425</v>
      </c>
      <c r="D206" s="61">
        <v>96</v>
      </c>
      <c r="E206" s="61" t="s">
        <v>162</v>
      </c>
      <c r="F206" s="61" t="s">
        <v>143</v>
      </c>
      <c r="G206" s="61" t="s">
        <v>128</v>
      </c>
      <c r="H206" s="68" t="s">
        <v>384</v>
      </c>
      <c r="I206" s="20">
        <v>2</v>
      </c>
      <c r="J206" s="20"/>
      <c r="K206" s="20"/>
      <c r="L206" s="20"/>
      <c r="M206" s="20">
        <v>2</v>
      </c>
      <c r="N206" s="20">
        <v>8</v>
      </c>
      <c r="O206" s="21"/>
      <c r="Q206" s="21"/>
      <c r="R206" s="20">
        <v>123.98</v>
      </c>
      <c r="T206" s="85">
        <f t="shared" si="18"/>
        <v>85.050280000000015</v>
      </c>
      <c r="U206" s="100">
        <v>108.69</v>
      </c>
      <c r="W206" s="24">
        <v>230</v>
      </c>
      <c r="Y206" s="65">
        <f t="shared" si="24"/>
        <v>0</v>
      </c>
      <c r="Z206" s="65">
        <f t="shared" si="23"/>
        <v>0</v>
      </c>
      <c r="AC206" s="30">
        <f>(Y206*Z$4-0.65-U206)/U206</f>
        <v>-1.0059803109761709</v>
      </c>
      <c r="AD206" s="86">
        <f>Y206*Z$4-0.65-U206</f>
        <v>-109.34</v>
      </c>
      <c r="AE206" s="60" t="s">
        <v>636</v>
      </c>
      <c r="AF206" s="60" t="s">
        <v>1</v>
      </c>
      <c r="AG206" s="60" t="s">
        <v>642</v>
      </c>
    </row>
    <row r="207" spans="2:33">
      <c r="B207" s="61"/>
      <c r="C207" s="68" t="s">
        <v>426</v>
      </c>
      <c r="D207" s="61">
        <v>96</v>
      </c>
      <c r="E207" s="61" t="s">
        <v>162</v>
      </c>
      <c r="F207" s="61" t="s">
        <v>143</v>
      </c>
      <c r="G207" s="61" t="s">
        <v>145</v>
      </c>
      <c r="H207" s="68" t="s">
        <v>184</v>
      </c>
      <c r="I207" s="20"/>
      <c r="J207" s="20">
        <v>4</v>
      </c>
      <c r="K207" s="20">
        <v>4</v>
      </c>
      <c r="L207" s="20"/>
      <c r="M207" s="20">
        <v>12</v>
      </c>
      <c r="N207" s="20"/>
      <c r="O207" s="21"/>
      <c r="Q207" s="21"/>
      <c r="R207" s="20">
        <v>140.15</v>
      </c>
      <c r="T207" s="85">
        <f t="shared" si="18"/>
        <v>96.142900000000012</v>
      </c>
      <c r="W207" s="24">
        <v>235</v>
      </c>
      <c r="Y207" s="65">
        <f t="shared" si="24"/>
        <v>0</v>
      </c>
      <c r="Z207" s="65">
        <f t="shared" si="23"/>
        <v>0</v>
      </c>
      <c r="AC207" s="30" t="e">
        <f>(Y207*Z$4-0.65-U207)/U207</f>
        <v>#DIV/0!</v>
      </c>
      <c r="AD207" s="86">
        <f>Y207*Z$4-0.65-U207</f>
        <v>-0.65</v>
      </c>
      <c r="AE207" s="60" t="s">
        <v>636</v>
      </c>
      <c r="AF207" s="60" t="s">
        <v>1</v>
      </c>
      <c r="AG207" s="60" t="s">
        <v>642</v>
      </c>
    </row>
    <row r="208" spans="2:33">
      <c r="B208" s="61"/>
      <c r="C208" s="68" t="s">
        <v>705</v>
      </c>
      <c r="D208" s="61">
        <v>96</v>
      </c>
      <c r="E208" s="61" t="s">
        <v>162</v>
      </c>
      <c r="F208" s="61" t="s">
        <v>143</v>
      </c>
      <c r="G208" s="61" t="s">
        <v>145</v>
      </c>
      <c r="H208" s="84" t="s">
        <v>696</v>
      </c>
      <c r="I208" s="20"/>
      <c r="J208" s="20">
        <v>38</v>
      </c>
      <c r="K208" s="20">
        <v>22</v>
      </c>
      <c r="L208" s="20"/>
      <c r="M208" s="20"/>
      <c r="N208" s="20"/>
      <c r="O208" s="21"/>
      <c r="Q208" s="21"/>
      <c r="R208" s="20">
        <v>140.15</v>
      </c>
      <c r="T208" s="85">
        <f t="shared" ref="T208:T285" si="25">R208*T$4</f>
        <v>96.142900000000012</v>
      </c>
      <c r="W208" s="24">
        <v>240</v>
      </c>
      <c r="Y208" s="65">
        <f t="shared" si="24"/>
        <v>0</v>
      </c>
      <c r="Z208" s="65">
        <f t="shared" si="23"/>
        <v>0</v>
      </c>
      <c r="AC208" s="30">
        <f>(Y208*Z$4-0.65-T208)/T208</f>
        <v>-1.0067607696460166</v>
      </c>
      <c r="AD208" s="86">
        <f>Y208*Z$4-0.65-T208</f>
        <v>-96.792900000000017</v>
      </c>
      <c r="AE208" s="60" t="s">
        <v>636</v>
      </c>
      <c r="AF208" s="60" t="s">
        <v>1</v>
      </c>
      <c r="AG208" s="60" t="s">
        <v>642</v>
      </c>
    </row>
    <row r="209" spans="1:33">
      <c r="B209" s="61" t="s">
        <v>195</v>
      </c>
      <c r="C209" s="68" t="s">
        <v>427</v>
      </c>
      <c r="D209" s="61">
        <v>95</v>
      </c>
      <c r="E209" s="61" t="s">
        <v>162</v>
      </c>
      <c r="F209" s="61" t="s">
        <v>143</v>
      </c>
      <c r="G209" s="61" t="s">
        <v>145</v>
      </c>
      <c r="H209" s="68" t="s">
        <v>184</v>
      </c>
      <c r="I209" s="20"/>
      <c r="J209" s="20"/>
      <c r="K209" s="20"/>
      <c r="L209" s="20"/>
      <c r="M209" s="20"/>
      <c r="N209" s="20">
        <v>0</v>
      </c>
      <c r="O209" s="21"/>
      <c r="Q209" s="21"/>
      <c r="R209" s="20">
        <v>162.94</v>
      </c>
      <c r="T209" s="85">
        <f t="shared" si="25"/>
        <v>111.77684000000001</v>
      </c>
      <c r="W209" s="24">
        <v>275</v>
      </c>
      <c r="Y209" s="65">
        <f t="shared" si="24"/>
        <v>0</v>
      </c>
      <c r="Z209" s="65">
        <f t="shared" si="23"/>
        <v>0</v>
      </c>
      <c r="AC209" s="30">
        <f>(Y209*Z$4-0.65-T209)/T209</f>
        <v>-1.0058151581311479</v>
      </c>
      <c r="AD209" s="86">
        <f>Y209*Z$4-0.65-T209</f>
        <v>-112.42684000000001</v>
      </c>
      <c r="AE209" s="60" t="s">
        <v>636</v>
      </c>
      <c r="AF209" s="60" t="s">
        <v>1</v>
      </c>
      <c r="AG209" s="60" t="s">
        <v>641</v>
      </c>
    </row>
    <row r="210" spans="1:33" s="76" customFormat="1">
      <c r="A210" s="59"/>
      <c r="B210" s="61" t="s">
        <v>196</v>
      </c>
      <c r="C210" s="68" t="s">
        <v>428</v>
      </c>
      <c r="D210" s="61">
        <v>97</v>
      </c>
      <c r="E210" s="61" t="s">
        <v>162</v>
      </c>
      <c r="F210" s="61" t="s">
        <v>143</v>
      </c>
      <c r="G210" s="61" t="s">
        <v>145</v>
      </c>
      <c r="H210" s="68" t="s">
        <v>184</v>
      </c>
      <c r="I210" s="20"/>
      <c r="J210" s="20">
        <v>4</v>
      </c>
      <c r="K210" s="20"/>
      <c r="L210" s="20"/>
      <c r="M210" s="20"/>
      <c r="N210" s="20">
        <v>0</v>
      </c>
      <c r="O210" s="21"/>
      <c r="P210" s="103"/>
      <c r="Q210" s="21"/>
      <c r="R210" s="20">
        <v>150.04</v>
      </c>
      <c r="S210" s="20"/>
      <c r="T210" s="85">
        <f t="shared" si="25"/>
        <v>102.92744</v>
      </c>
      <c r="U210" s="25"/>
      <c r="V210" s="63"/>
      <c r="W210" s="24">
        <v>280</v>
      </c>
      <c r="X210" s="64"/>
      <c r="Y210" s="65">
        <f t="shared" si="24"/>
        <v>0</v>
      </c>
      <c r="Z210" s="65">
        <f t="shared" si="23"/>
        <v>0</v>
      </c>
      <c r="AA210" s="65"/>
      <c r="AB210" s="65"/>
      <c r="AC210" s="30" t="e">
        <f>(Y210*Z$4-0.65-U210)/U210</f>
        <v>#DIV/0!</v>
      </c>
      <c r="AD210" s="86">
        <f>Y210*Z$4-0.65-U210</f>
        <v>-0.65</v>
      </c>
      <c r="AE210" s="60" t="s">
        <v>636</v>
      </c>
      <c r="AF210" s="60" t="s">
        <v>1</v>
      </c>
      <c r="AG210" s="60" t="s">
        <v>642</v>
      </c>
    </row>
    <row r="211" spans="1:33" s="76" customFormat="1">
      <c r="A211" s="59"/>
      <c r="B211" s="61"/>
      <c r="C211" s="68" t="s">
        <v>706</v>
      </c>
      <c r="D211" s="61">
        <v>97</v>
      </c>
      <c r="E211" s="61" t="s">
        <v>162</v>
      </c>
      <c r="F211" s="61" t="s">
        <v>143</v>
      </c>
      <c r="G211" s="61" t="s">
        <v>145</v>
      </c>
      <c r="H211" s="84" t="s">
        <v>696</v>
      </c>
      <c r="I211" s="20"/>
      <c r="J211" s="20"/>
      <c r="K211" s="20"/>
      <c r="L211" s="20"/>
      <c r="M211" s="20"/>
      <c r="N211" s="20"/>
      <c r="O211" s="21"/>
      <c r="P211" s="103"/>
      <c r="Q211" s="21"/>
      <c r="R211" s="20">
        <v>150.04</v>
      </c>
      <c r="S211" s="20"/>
      <c r="T211" s="85">
        <f t="shared" si="25"/>
        <v>102.92744</v>
      </c>
      <c r="U211" s="25"/>
      <c r="V211" s="63"/>
      <c r="W211" s="24">
        <v>290</v>
      </c>
      <c r="X211" s="64"/>
      <c r="Y211" s="65">
        <f t="shared" si="24"/>
        <v>0</v>
      </c>
      <c r="Z211" s="65">
        <f t="shared" si="23"/>
        <v>0</v>
      </c>
      <c r="AA211" s="65"/>
      <c r="AB211" s="65"/>
      <c r="AC211" s="30">
        <f>(Y211*Z$4-0.65-T211)/T211</f>
        <v>-1.0063151284050202</v>
      </c>
      <c r="AD211" s="86">
        <f>Y211*Z$4-0.65-T211</f>
        <v>-103.57744000000001</v>
      </c>
      <c r="AE211" s="60" t="s">
        <v>636</v>
      </c>
      <c r="AF211" s="60" t="s">
        <v>1</v>
      </c>
      <c r="AG211" s="60" t="s">
        <v>642</v>
      </c>
    </row>
    <row r="212" spans="1:33" s="76" customFormat="1">
      <c r="A212" s="59"/>
      <c r="B212" s="61" t="s">
        <v>305</v>
      </c>
      <c r="C212" s="68" t="s">
        <v>514</v>
      </c>
      <c r="D212" s="61">
        <v>102</v>
      </c>
      <c r="E212" s="61" t="s">
        <v>162</v>
      </c>
      <c r="F212" s="61" t="s">
        <v>143</v>
      </c>
      <c r="G212" s="61" t="s">
        <v>45</v>
      </c>
      <c r="H212" s="68" t="s">
        <v>515</v>
      </c>
      <c r="I212" s="20">
        <v>4</v>
      </c>
      <c r="J212" s="20"/>
      <c r="K212" s="20"/>
      <c r="L212" s="20"/>
      <c r="M212" s="20"/>
      <c r="N212" s="20">
        <v>4</v>
      </c>
      <c r="O212" s="21"/>
      <c r="P212" s="103"/>
      <c r="Q212" s="21"/>
      <c r="R212" s="20"/>
      <c r="S212" s="20"/>
      <c r="T212" s="85">
        <f t="shared" si="25"/>
        <v>0</v>
      </c>
      <c r="U212" s="25">
        <v>165</v>
      </c>
      <c r="V212" s="63"/>
      <c r="W212" s="24">
        <v>345</v>
      </c>
      <c r="X212" s="64"/>
      <c r="Y212" s="65">
        <f t="shared" si="24"/>
        <v>0</v>
      </c>
      <c r="Z212" s="65">
        <f t="shared" si="23"/>
        <v>0</v>
      </c>
      <c r="AA212" s="65"/>
      <c r="AB212" s="65"/>
      <c r="AC212" s="30">
        <f>(Y212*Z$4-0.65-U212)/U212</f>
        <v>-1.0039393939393939</v>
      </c>
      <c r="AD212" s="86">
        <f>Y212*Z$4-0.65-U212</f>
        <v>-165.65</v>
      </c>
      <c r="AE212" s="60" t="s">
        <v>636</v>
      </c>
      <c r="AF212" s="60" t="s">
        <v>647</v>
      </c>
      <c r="AG212" s="60" t="s">
        <v>642</v>
      </c>
    </row>
    <row r="213" spans="1:33">
      <c r="B213" s="61"/>
      <c r="C213" s="68"/>
      <c r="D213" s="61"/>
      <c r="E213" s="61"/>
      <c r="F213" s="61"/>
      <c r="G213" s="61"/>
      <c r="H213" s="68"/>
      <c r="I213" s="20"/>
      <c r="J213" s="20"/>
      <c r="K213" s="20"/>
      <c r="L213" s="20"/>
      <c r="M213" s="20"/>
      <c r="N213" s="20"/>
      <c r="O213" s="21"/>
      <c r="P213" s="20"/>
      <c r="Q213" s="21"/>
      <c r="R213" s="26"/>
      <c r="S213" s="26"/>
      <c r="T213" s="85"/>
      <c r="AC213" s="30"/>
      <c r="AD213" s="86"/>
    </row>
    <row r="214" spans="1:33">
      <c r="B214" s="77" t="s">
        <v>443</v>
      </c>
      <c r="C214" s="68"/>
      <c r="D214" s="61"/>
      <c r="E214" s="61"/>
      <c r="F214" s="61"/>
      <c r="G214" s="61"/>
      <c r="H214" s="68"/>
      <c r="I214" s="20"/>
      <c r="J214" s="20"/>
      <c r="K214" s="20"/>
      <c r="L214" s="20"/>
      <c r="M214" s="20"/>
      <c r="N214" s="20"/>
      <c r="O214" s="21"/>
      <c r="P214" s="20"/>
      <c r="Q214" s="21"/>
      <c r="R214" s="26"/>
      <c r="S214" s="26"/>
      <c r="T214" s="85"/>
      <c r="AC214" s="30"/>
      <c r="AD214" s="86"/>
    </row>
    <row r="215" spans="1:33">
      <c r="B215" s="77" t="s">
        <v>126</v>
      </c>
      <c r="C215" s="68"/>
      <c r="D215" s="61"/>
      <c r="E215" s="61"/>
      <c r="F215" s="61"/>
      <c r="G215" s="61"/>
      <c r="H215" s="68"/>
      <c r="I215" s="20"/>
      <c r="J215" s="20"/>
      <c r="K215" s="20"/>
      <c r="L215" s="20"/>
      <c r="M215" s="20"/>
      <c r="N215" s="20"/>
      <c r="O215" s="21"/>
      <c r="P215" s="20"/>
      <c r="Q215" s="21"/>
      <c r="R215" s="26"/>
      <c r="S215" s="26"/>
      <c r="T215" s="85"/>
      <c r="AC215" s="30"/>
      <c r="AD215" s="86"/>
    </row>
    <row r="216" spans="1:33">
      <c r="A216" s="59" t="s">
        <v>896</v>
      </c>
      <c r="B216" s="61" t="s">
        <v>237</v>
      </c>
      <c r="C216" s="68"/>
      <c r="D216" s="61">
        <v>105</v>
      </c>
      <c r="E216" s="61" t="s">
        <v>40</v>
      </c>
      <c r="F216" s="61"/>
      <c r="G216" s="61" t="s">
        <v>758</v>
      </c>
      <c r="H216" s="68" t="s">
        <v>926</v>
      </c>
      <c r="I216" s="20"/>
      <c r="J216" s="20"/>
      <c r="K216" s="20"/>
      <c r="L216" s="20"/>
      <c r="M216" s="20"/>
      <c r="N216" s="20"/>
      <c r="O216" s="21"/>
      <c r="P216" s="21">
        <v>20</v>
      </c>
      <c r="Q216" s="21"/>
      <c r="R216" s="26"/>
      <c r="S216" s="26"/>
      <c r="T216" s="148">
        <v>47.08</v>
      </c>
      <c r="X216" s="166">
        <v>115</v>
      </c>
      <c r="Y216" s="65">
        <f>X216/1.2</f>
        <v>95.833333333333343</v>
      </c>
      <c r="Z216" s="65">
        <f>X216*Z$6</f>
        <v>66.699999999999989</v>
      </c>
      <c r="AC216" s="30">
        <f>(Y216*Z$6-0.75-T216)/T216</f>
        <v>0.16468422543188907</v>
      </c>
      <c r="AD216" s="86">
        <f>Y216*Z$6-0.75-T216</f>
        <v>7.7533333333333374</v>
      </c>
    </row>
    <row r="217" spans="1:33">
      <c r="C217" s="68" t="s">
        <v>406</v>
      </c>
      <c r="D217" s="61">
        <v>109</v>
      </c>
      <c r="E217" s="61" t="s">
        <v>39</v>
      </c>
      <c r="F217" s="61" t="s">
        <v>5</v>
      </c>
      <c r="G217" s="61" t="s">
        <v>145</v>
      </c>
      <c r="H217" s="68" t="s">
        <v>349</v>
      </c>
      <c r="I217" s="20">
        <v>8</v>
      </c>
      <c r="J217" s="20">
        <v>90</v>
      </c>
      <c r="K217" s="20">
        <v>76</v>
      </c>
      <c r="L217" s="20"/>
      <c r="M217" s="20">
        <v>51</v>
      </c>
      <c r="N217" s="20">
        <v>20</v>
      </c>
      <c r="O217" s="21"/>
      <c r="P217" s="20"/>
      <c r="Q217" s="21"/>
      <c r="R217" s="20">
        <v>90.28</v>
      </c>
      <c r="T217" s="85">
        <f t="shared" si="25"/>
        <v>61.932080000000006</v>
      </c>
      <c r="U217" s="25">
        <v>61.93</v>
      </c>
      <c r="W217" s="24">
        <v>150</v>
      </c>
      <c r="Y217" s="65">
        <f t="shared" ref="Y217:Y224" si="26">X217/1.2</f>
        <v>0</v>
      </c>
      <c r="Z217" s="65">
        <f t="shared" ref="Z217:Z224" si="27">X217*Z$4</f>
        <v>0</v>
      </c>
      <c r="AC217" s="30">
        <f>(Y217*Z$4-0.65-T217)/T217</f>
        <v>-1.0104953684746256</v>
      </c>
      <c r="AD217" s="86">
        <f>Y217*Z$4-0.65-T217</f>
        <v>-62.582080000000005</v>
      </c>
      <c r="AE217" s="60" t="s">
        <v>636</v>
      </c>
      <c r="AF217" s="60" t="s">
        <v>1</v>
      </c>
      <c r="AG217" s="60" t="s">
        <v>641</v>
      </c>
    </row>
    <row r="218" spans="1:33">
      <c r="B218" s="61"/>
      <c r="C218" s="68" t="s">
        <v>568</v>
      </c>
      <c r="D218" s="61">
        <v>109</v>
      </c>
      <c r="E218" s="61" t="s">
        <v>219</v>
      </c>
      <c r="F218" s="61" t="s">
        <v>569</v>
      </c>
      <c r="G218" s="61" t="s">
        <v>566</v>
      </c>
      <c r="H218" s="68" t="s">
        <v>567</v>
      </c>
      <c r="I218" s="20"/>
      <c r="J218" s="20"/>
      <c r="K218" s="20"/>
      <c r="L218" s="20"/>
      <c r="M218" s="20">
        <v>8</v>
      </c>
      <c r="N218" s="20">
        <v>12</v>
      </c>
      <c r="O218" s="21"/>
      <c r="P218" s="20"/>
      <c r="Q218" s="21"/>
      <c r="R218" s="20">
        <v>96.48</v>
      </c>
      <c r="T218" s="85">
        <f t="shared" si="25"/>
        <v>66.185280000000006</v>
      </c>
      <c r="W218" s="24">
        <v>160</v>
      </c>
      <c r="X218" s="24"/>
      <c r="Y218" s="65">
        <f t="shared" si="26"/>
        <v>0</v>
      </c>
      <c r="Z218" s="65">
        <f>X218*Z$5</f>
        <v>0</v>
      </c>
      <c r="AC218" s="30">
        <f>(Y218*Z$5-0.65-T218)/T218</f>
        <v>-1.0098209148620358</v>
      </c>
      <c r="AD218" s="86">
        <f>Y218*Z$5-0.65-T218</f>
        <v>-66.835280000000012</v>
      </c>
      <c r="AE218" s="60" t="s">
        <v>635</v>
      </c>
      <c r="AF218" s="60" t="s">
        <v>636</v>
      </c>
      <c r="AG218" s="60" t="s">
        <v>641</v>
      </c>
    </row>
    <row r="219" spans="1:33">
      <c r="B219" s="61" t="s">
        <v>107</v>
      </c>
      <c r="C219" s="68" t="s">
        <v>407</v>
      </c>
      <c r="D219" s="61">
        <v>96</v>
      </c>
      <c r="E219" s="61" t="s">
        <v>39</v>
      </c>
      <c r="F219" s="61"/>
      <c r="G219" s="61" t="s">
        <v>145</v>
      </c>
      <c r="H219" s="68" t="s">
        <v>349</v>
      </c>
      <c r="I219" s="20">
        <v>4</v>
      </c>
      <c r="J219" s="20">
        <v>18</v>
      </c>
      <c r="K219" s="20">
        <v>16</v>
      </c>
      <c r="L219" s="20"/>
      <c r="M219" s="20">
        <v>18</v>
      </c>
      <c r="N219" s="20">
        <v>20</v>
      </c>
      <c r="O219" s="21"/>
      <c r="P219" s="20"/>
      <c r="Q219" s="21"/>
      <c r="R219" s="20">
        <v>63.63</v>
      </c>
      <c r="T219" s="85">
        <f t="shared" si="25"/>
        <v>43.650180000000006</v>
      </c>
      <c r="U219" s="25">
        <v>43.65</v>
      </c>
      <c r="W219" s="24">
        <v>110</v>
      </c>
      <c r="Y219" s="65">
        <f t="shared" si="26"/>
        <v>0</v>
      </c>
      <c r="Z219" s="65">
        <f t="shared" si="27"/>
        <v>0</v>
      </c>
      <c r="AC219" s="30">
        <f>(Y219*Z$4-0.65-T219)/T219</f>
        <v>-1.0148911184329594</v>
      </c>
      <c r="AD219" s="86">
        <f>Y219*Z$4-0.65-T219</f>
        <v>-44.300180000000005</v>
      </c>
      <c r="AE219" s="60" t="s">
        <v>636</v>
      </c>
      <c r="AF219" s="60" t="s">
        <v>1</v>
      </c>
      <c r="AG219" s="60" t="s">
        <v>640</v>
      </c>
    </row>
    <row r="220" spans="1:33">
      <c r="B220" s="61"/>
      <c r="C220" s="68" t="s">
        <v>737</v>
      </c>
      <c r="D220" s="61">
        <v>96</v>
      </c>
      <c r="E220" s="61" t="s">
        <v>40</v>
      </c>
      <c r="F220" s="61" t="s">
        <v>0</v>
      </c>
      <c r="G220" s="77" t="s">
        <v>566</v>
      </c>
      <c r="H220" s="84" t="s">
        <v>572</v>
      </c>
      <c r="I220" s="20">
        <v>8</v>
      </c>
      <c r="J220" s="20">
        <v>4</v>
      </c>
      <c r="K220" s="20">
        <v>4</v>
      </c>
      <c r="L220" s="20"/>
      <c r="M220" s="20"/>
      <c r="N220" s="20"/>
      <c r="O220" s="21"/>
      <c r="P220" s="20"/>
      <c r="Q220" s="21"/>
      <c r="R220" s="20">
        <v>68.260000000000005</v>
      </c>
      <c r="T220" s="85">
        <f t="shared" si="25"/>
        <v>46.826360000000008</v>
      </c>
      <c r="U220" s="25">
        <v>46.83</v>
      </c>
      <c r="W220" s="24">
        <v>115</v>
      </c>
      <c r="X220" s="24"/>
      <c r="Y220" s="65">
        <f t="shared" si="26"/>
        <v>0</v>
      </c>
      <c r="Z220" s="65">
        <f>X220*Z$5</f>
        <v>0</v>
      </c>
      <c r="AC220" s="30">
        <f>(Y220*Z$5-0.65-T220)/T220</f>
        <v>-1.0138810704056433</v>
      </c>
      <c r="AD220" s="86">
        <f>Y220*Z$5-0.65-T220</f>
        <v>-47.476360000000007</v>
      </c>
      <c r="AE220" s="60" t="s">
        <v>636</v>
      </c>
      <c r="AF220" s="60" t="s">
        <v>1</v>
      </c>
      <c r="AG220" s="60" t="s">
        <v>639</v>
      </c>
    </row>
    <row r="221" spans="1:33">
      <c r="B221" s="61" t="s">
        <v>240</v>
      </c>
      <c r="C221" s="68" t="s">
        <v>583</v>
      </c>
      <c r="D221" s="61">
        <v>108</v>
      </c>
      <c r="E221" s="61" t="s">
        <v>219</v>
      </c>
      <c r="F221" s="61" t="s">
        <v>462</v>
      </c>
      <c r="G221" s="61" t="s">
        <v>566</v>
      </c>
      <c r="H221" s="68" t="s">
        <v>579</v>
      </c>
      <c r="I221" s="20">
        <v>4</v>
      </c>
      <c r="J221" s="20">
        <v>18</v>
      </c>
      <c r="K221" s="20">
        <v>14</v>
      </c>
      <c r="L221" s="20"/>
      <c r="M221" s="20">
        <v>16</v>
      </c>
      <c r="N221" s="20">
        <v>12</v>
      </c>
      <c r="O221" s="21"/>
      <c r="P221" s="20"/>
      <c r="Q221" s="21"/>
      <c r="R221" s="20">
        <v>97.39</v>
      </c>
      <c r="T221" s="85">
        <f t="shared" si="25"/>
        <v>66.809540000000013</v>
      </c>
      <c r="U221" s="25">
        <v>66.81</v>
      </c>
      <c r="W221" s="24">
        <v>160</v>
      </c>
      <c r="Y221" s="65">
        <f t="shared" si="26"/>
        <v>0</v>
      </c>
      <c r="Z221" s="65">
        <f>X221*Z$5</f>
        <v>0</v>
      </c>
      <c r="AC221" s="30">
        <f>(Y221*Z$5-0.65-T221)/T221</f>
        <v>-1.0097291494597929</v>
      </c>
      <c r="AD221" s="86">
        <f>Y221*Z$5-0.65-T221</f>
        <v>-67.459540000000018</v>
      </c>
      <c r="AE221" s="60" t="s">
        <v>635</v>
      </c>
      <c r="AF221" s="60" t="s">
        <v>1</v>
      </c>
      <c r="AG221" s="60" t="s">
        <v>641</v>
      </c>
    </row>
    <row r="222" spans="1:33">
      <c r="C222" s="68" t="s">
        <v>570</v>
      </c>
      <c r="D222" s="61">
        <v>108</v>
      </c>
      <c r="E222" s="61" t="s">
        <v>219</v>
      </c>
      <c r="F222" s="61"/>
      <c r="G222" s="61" t="s">
        <v>566</v>
      </c>
      <c r="H222" s="68" t="s">
        <v>567</v>
      </c>
      <c r="I222" s="20"/>
      <c r="J222" s="20">
        <v>12</v>
      </c>
      <c r="K222" s="20">
        <v>8</v>
      </c>
      <c r="L222" s="20"/>
      <c r="M222" s="20">
        <v>6</v>
      </c>
      <c r="N222" s="20">
        <v>12</v>
      </c>
      <c r="O222" s="21"/>
      <c r="P222" s="20"/>
      <c r="Q222" s="21"/>
      <c r="R222" s="20">
        <v>105.12</v>
      </c>
      <c r="T222" s="85">
        <f t="shared" si="25"/>
        <v>72.112320000000011</v>
      </c>
      <c r="W222" s="24">
        <v>170</v>
      </c>
      <c r="Y222" s="65">
        <f t="shared" si="26"/>
        <v>0</v>
      </c>
      <c r="Z222" s="65">
        <f>X222*Z$5</f>
        <v>0</v>
      </c>
      <c r="AC222" s="30">
        <f>(Y222*Z$5-0.65-T222)/T222</f>
        <v>-1.0090137163802246</v>
      </c>
      <c r="AD222" s="86">
        <f>Y222*Z$5-0.65-T222</f>
        <v>-72.762320000000017</v>
      </c>
      <c r="AE222" s="60" t="s">
        <v>643</v>
      </c>
      <c r="AF222" s="60" t="s">
        <v>635</v>
      </c>
      <c r="AG222" s="60" t="s">
        <v>645</v>
      </c>
    </row>
    <row r="223" spans="1:33">
      <c r="B223" s="61" t="s">
        <v>239</v>
      </c>
      <c r="C223" s="68" t="s">
        <v>408</v>
      </c>
      <c r="D223" s="61">
        <v>112</v>
      </c>
      <c r="E223" s="61" t="s">
        <v>40</v>
      </c>
      <c r="F223" s="61"/>
      <c r="G223" s="61" t="s">
        <v>145</v>
      </c>
      <c r="H223" s="68" t="s">
        <v>349</v>
      </c>
      <c r="I223" s="20">
        <v>4</v>
      </c>
      <c r="J223" s="20">
        <v>6</v>
      </c>
      <c r="K223" s="20">
        <v>6</v>
      </c>
      <c r="L223" s="20"/>
      <c r="M223" s="20">
        <v>4</v>
      </c>
      <c r="N223" s="20">
        <v>4</v>
      </c>
      <c r="O223" s="21"/>
      <c r="P223" s="20"/>
      <c r="Q223" s="21"/>
      <c r="R223" s="20">
        <v>94.58</v>
      </c>
      <c r="T223" s="85">
        <f t="shared" si="25"/>
        <v>64.88188000000001</v>
      </c>
      <c r="U223" s="25">
        <v>68.83</v>
      </c>
      <c r="W223" s="24">
        <v>160</v>
      </c>
      <c r="Y223" s="65">
        <f t="shared" si="26"/>
        <v>0</v>
      </c>
      <c r="Z223" s="65">
        <f t="shared" si="27"/>
        <v>0</v>
      </c>
      <c r="AC223" s="30">
        <f>(Y223*Z$4-0.65-U223)/U223</f>
        <v>-1.0094435565886968</v>
      </c>
      <c r="AD223" s="86">
        <f>Y223*Z$4-0.65-U223</f>
        <v>-69.48</v>
      </c>
      <c r="AE223" s="60" t="s">
        <v>636</v>
      </c>
      <c r="AF223" s="60" t="s">
        <v>1</v>
      </c>
      <c r="AG223" s="60" t="s">
        <v>644</v>
      </c>
    </row>
    <row r="224" spans="1:33">
      <c r="B224" s="61" t="s">
        <v>584</v>
      </c>
      <c r="C224" s="68" t="s">
        <v>409</v>
      </c>
      <c r="D224" s="61">
        <v>109</v>
      </c>
      <c r="E224" s="61" t="s">
        <v>219</v>
      </c>
      <c r="F224" s="61" t="s">
        <v>0</v>
      </c>
      <c r="G224" s="61" t="s">
        <v>145</v>
      </c>
      <c r="H224" s="68" t="s">
        <v>349</v>
      </c>
      <c r="I224" s="20"/>
      <c r="J224" s="20"/>
      <c r="K224" s="20"/>
      <c r="L224" s="20"/>
      <c r="M224" s="20"/>
      <c r="N224" s="20">
        <v>0</v>
      </c>
      <c r="O224" s="21"/>
      <c r="P224" s="20"/>
      <c r="Q224" s="21"/>
      <c r="R224" s="20">
        <v>106.19</v>
      </c>
      <c r="T224" s="85">
        <f t="shared" si="25"/>
        <v>72.846339999999998</v>
      </c>
      <c r="W224" s="24">
        <v>190</v>
      </c>
      <c r="Y224" s="65">
        <f t="shared" si="26"/>
        <v>0</v>
      </c>
      <c r="Z224" s="65">
        <f t="shared" si="27"/>
        <v>0</v>
      </c>
      <c r="AC224" s="30">
        <f>(Y224*Z$4-0.65-T224)/T224</f>
        <v>-1.0089228916648387</v>
      </c>
      <c r="AD224" s="86">
        <f>Y224*Z$4-0.65-T224</f>
        <v>-73.496340000000004</v>
      </c>
      <c r="AE224" s="60" t="s">
        <v>643</v>
      </c>
      <c r="AF224" s="60" t="s">
        <v>1</v>
      </c>
      <c r="AG224" s="60" t="s">
        <v>644</v>
      </c>
    </row>
    <row r="225" spans="1:33">
      <c r="B225" s="77" t="s">
        <v>141</v>
      </c>
      <c r="C225" s="68"/>
      <c r="D225" s="61"/>
      <c r="E225" s="61"/>
      <c r="F225" s="61"/>
      <c r="G225" s="61"/>
      <c r="H225" s="68"/>
      <c r="I225" s="20"/>
      <c r="J225" s="20"/>
      <c r="K225" s="20"/>
      <c r="L225" s="20"/>
      <c r="M225" s="20"/>
      <c r="N225" s="20"/>
      <c r="O225" s="21"/>
      <c r="P225" s="20"/>
      <c r="Q225" s="21"/>
      <c r="R225" s="26"/>
      <c r="S225" s="26"/>
      <c r="T225" s="85"/>
      <c r="AC225" s="30"/>
      <c r="AD225" s="86"/>
    </row>
    <row r="226" spans="1:33">
      <c r="B226" s="61" t="s">
        <v>241</v>
      </c>
      <c r="C226" s="68" t="s">
        <v>410</v>
      </c>
      <c r="D226" s="61">
        <v>104</v>
      </c>
      <c r="E226" s="61" t="s">
        <v>39</v>
      </c>
      <c r="F226" s="61" t="s">
        <v>5</v>
      </c>
      <c r="G226" s="61" t="s">
        <v>145</v>
      </c>
      <c r="H226" s="68" t="s">
        <v>349</v>
      </c>
      <c r="I226" s="20">
        <v>8</v>
      </c>
      <c r="J226" s="20">
        <v>4</v>
      </c>
      <c r="K226" s="20">
        <v>4</v>
      </c>
      <c r="L226" s="20"/>
      <c r="M226" s="20"/>
      <c r="N226" s="20">
        <v>4</v>
      </c>
      <c r="O226" s="21"/>
      <c r="P226" s="20"/>
      <c r="Q226" s="21"/>
      <c r="R226" s="20">
        <v>70.94</v>
      </c>
      <c r="T226" s="85">
        <f t="shared" si="25"/>
        <v>48.664840000000005</v>
      </c>
      <c r="U226" s="25">
        <v>51.37</v>
      </c>
      <c r="W226" s="24">
        <v>125</v>
      </c>
      <c r="Y226" s="65">
        <f>X226/1.2</f>
        <v>0</v>
      </c>
      <c r="Z226" s="65">
        <f t="shared" ref="Z226:Z247" si="28">X226*Z$4</f>
        <v>0</v>
      </c>
      <c r="AC226" s="30">
        <f>(Y226*Z$4-0.65-U226)/U226</f>
        <v>-1.012653299591201</v>
      </c>
      <c r="AD226" s="86">
        <f>Y226*Z$4-0.65-U226</f>
        <v>-52.019999999999996</v>
      </c>
      <c r="AE226" s="60" t="s">
        <v>636</v>
      </c>
      <c r="AF226" s="60" t="s">
        <v>1</v>
      </c>
      <c r="AG226" s="60" t="s">
        <v>645</v>
      </c>
    </row>
    <row r="227" spans="1:33">
      <c r="B227" s="61" t="s">
        <v>783</v>
      </c>
      <c r="C227" s="68" t="s">
        <v>784</v>
      </c>
      <c r="D227" s="61">
        <v>92</v>
      </c>
      <c r="E227" s="61" t="s">
        <v>39</v>
      </c>
      <c r="F227" s="61"/>
      <c r="G227" s="61"/>
      <c r="H227" s="68"/>
      <c r="I227" s="20"/>
      <c r="J227" s="20">
        <v>2</v>
      </c>
      <c r="K227" s="20">
        <v>2</v>
      </c>
      <c r="L227" s="20"/>
      <c r="M227" s="20"/>
      <c r="N227" s="20"/>
      <c r="O227" s="21"/>
      <c r="P227" s="20"/>
      <c r="Q227" s="21"/>
      <c r="T227" s="85"/>
      <c r="AC227" s="30"/>
      <c r="AD227" s="86"/>
    </row>
    <row r="228" spans="1:33">
      <c r="B228" s="61" t="s">
        <v>173</v>
      </c>
      <c r="C228" s="68" t="s">
        <v>411</v>
      </c>
      <c r="D228" s="61">
        <v>104</v>
      </c>
      <c r="E228" s="61" t="s">
        <v>39</v>
      </c>
      <c r="F228" s="61" t="s">
        <v>0</v>
      </c>
      <c r="G228" s="61" t="s">
        <v>145</v>
      </c>
      <c r="H228" s="68" t="s">
        <v>349</v>
      </c>
      <c r="I228" s="20"/>
      <c r="J228" s="20">
        <v>8</v>
      </c>
      <c r="K228" s="20">
        <v>8</v>
      </c>
      <c r="L228" s="20"/>
      <c r="M228" s="20">
        <v>4</v>
      </c>
      <c r="N228" s="20">
        <v>4</v>
      </c>
      <c r="O228" s="21"/>
      <c r="P228" s="20"/>
      <c r="Q228" s="21"/>
      <c r="R228" s="20">
        <v>89.42</v>
      </c>
      <c r="T228" s="85">
        <f t="shared" si="25"/>
        <v>61.342120000000008</v>
      </c>
      <c r="W228" s="24">
        <v>155</v>
      </c>
      <c r="Y228" s="65">
        <f t="shared" ref="Y228:Y248" si="29">X228/1.2</f>
        <v>0</v>
      </c>
      <c r="Z228" s="65">
        <f t="shared" si="28"/>
        <v>0</v>
      </c>
      <c r="AC228" s="30">
        <f>(Y228*Z$4-0.65-T228)/T228</f>
        <v>-1.010596308050651</v>
      </c>
      <c r="AD228" s="86">
        <f>Y228*Z$4-0.65-T228</f>
        <v>-61.992120000000007</v>
      </c>
      <c r="AE228" s="60" t="s">
        <v>636</v>
      </c>
      <c r="AF228" s="60" t="s">
        <v>1</v>
      </c>
      <c r="AG228" s="60" t="s">
        <v>640</v>
      </c>
    </row>
    <row r="229" spans="1:33">
      <c r="B229" s="61" t="s">
        <v>627</v>
      </c>
      <c r="C229" s="68" t="s">
        <v>628</v>
      </c>
      <c r="D229" s="61">
        <v>108</v>
      </c>
      <c r="E229" s="61" t="s">
        <v>219</v>
      </c>
      <c r="F229" s="61" t="s">
        <v>462</v>
      </c>
      <c r="G229" s="77" t="s">
        <v>566</v>
      </c>
      <c r="H229" s="84" t="s">
        <v>579</v>
      </c>
      <c r="I229" s="20"/>
      <c r="J229" s="20"/>
      <c r="K229" s="20"/>
      <c r="L229" s="20"/>
      <c r="M229" s="20"/>
      <c r="N229" s="20">
        <v>4</v>
      </c>
      <c r="O229" s="21"/>
      <c r="P229" s="20"/>
      <c r="Q229" s="21"/>
      <c r="R229" s="20">
        <v>106.49</v>
      </c>
      <c r="T229" s="85">
        <f t="shared" si="25"/>
        <v>73.052140000000009</v>
      </c>
      <c r="W229" s="24">
        <v>175</v>
      </c>
      <c r="X229" s="24"/>
      <c r="Y229" s="65">
        <f t="shared" si="29"/>
        <v>0</v>
      </c>
      <c r="Z229" s="65">
        <f>X229*Z$5</f>
        <v>0</v>
      </c>
      <c r="AC229" s="30">
        <f>(Y229*Z$5-0.65-T229)/T229</f>
        <v>-1.0088977543984339</v>
      </c>
      <c r="AD229" s="86">
        <f>Y229*Z$5-0.65-T229</f>
        <v>-73.702140000000014</v>
      </c>
      <c r="AE229" s="60" t="s">
        <v>636</v>
      </c>
      <c r="AF229" s="60" t="s">
        <v>1</v>
      </c>
      <c r="AG229" s="60" t="s">
        <v>639</v>
      </c>
    </row>
    <row r="230" spans="1:33">
      <c r="B230" s="61" t="s">
        <v>242</v>
      </c>
      <c r="C230" s="68" t="s">
        <v>585</v>
      </c>
      <c r="D230" s="61">
        <v>111</v>
      </c>
      <c r="E230" s="61" t="s">
        <v>219</v>
      </c>
      <c r="F230" s="61" t="s">
        <v>462</v>
      </c>
      <c r="G230" s="61" t="s">
        <v>566</v>
      </c>
      <c r="H230" s="68" t="s">
        <v>579</v>
      </c>
      <c r="I230" s="20">
        <v>4</v>
      </c>
      <c r="J230" s="20"/>
      <c r="K230" s="20"/>
      <c r="L230" s="20"/>
      <c r="M230" s="20"/>
      <c r="N230" s="26">
        <v>8</v>
      </c>
      <c r="O230" s="21"/>
      <c r="P230" s="20"/>
      <c r="Q230" s="21"/>
      <c r="R230" s="20">
        <v>110.58</v>
      </c>
      <c r="T230" s="85">
        <f t="shared" si="25"/>
        <v>75.857880000000009</v>
      </c>
      <c r="U230" s="25">
        <v>75.98</v>
      </c>
      <c r="W230" s="24">
        <v>180</v>
      </c>
      <c r="X230" s="24"/>
      <c r="Y230" s="65">
        <f t="shared" si="29"/>
        <v>0</v>
      </c>
      <c r="Z230" s="65">
        <f>X230*Z$5</f>
        <v>0</v>
      </c>
      <c r="AC230" s="30">
        <f>(Y230*Z$5-0.65-T230)/T230</f>
        <v>-1.0085686549637296</v>
      </c>
      <c r="AD230" s="86">
        <f>Y230*Z$5-0.65-T230</f>
        <v>-76.507880000000014</v>
      </c>
      <c r="AE230" s="60" t="s">
        <v>636</v>
      </c>
      <c r="AF230" s="60" t="s">
        <v>1</v>
      </c>
      <c r="AG230" s="60" t="s">
        <v>639</v>
      </c>
    </row>
    <row r="231" spans="1:33">
      <c r="A231" s="59" t="s">
        <v>896</v>
      </c>
      <c r="B231" s="61" t="s">
        <v>350</v>
      </c>
      <c r="C231" s="68"/>
      <c r="D231" s="61">
        <v>100</v>
      </c>
      <c r="E231" s="61" t="s">
        <v>40</v>
      </c>
      <c r="F231" s="61"/>
      <c r="G231" s="61" t="s">
        <v>758</v>
      </c>
      <c r="H231" s="68" t="s">
        <v>926</v>
      </c>
      <c r="I231" s="20"/>
      <c r="J231" s="20"/>
      <c r="K231" s="20"/>
      <c r="L231" s="20"/>
      <c r="M231" s="20"/>
      <c r="O231" s="21"/>
      <c r="P231" s="21">
        <v>20</v>
      </c>
      <c r="Q231" s="21"/>
      <c r="T231" s="148">
        <v>42.86</v>
      </c>
      <c r="X231" s="166">
        <v>110</v>
      </c>
      <c r="Y231" s="65">
        <f>X231/1.2</f>
        <v>91.666666666666671</v>
      </c>
      <c r="Z231" s="65">
        <f>X231*Z$6</f>
        <v>63.8</v>
      </c>
      <c r="AC231" s="30">
        <f>(Y231*Z$6-0.75-T231)/T231</f>
        <v>0.22297402395395857</v>
      </c>
      <c r="AD231" s="86">
        <f>Y231*Z$6-0.75-T231</f>
        <v>9.5566666666666649</v>
      </c>
    </row>
    <row r="232" spans="1:33">
      <c r="C232" s="68" t="s">
        <v>412</v>
      </c>
      <c r="D232" s="61">
        <v>100</v>
      </c>
      <c r="E232" s="61" t="s">
        <v>40</v>
      </c>
      <c r="F232" s="61"/>
      <c r="G232" s="61" t="s">
        <v>145</v>
      </c>
      <c r="H232" s="68" t="s">
        <v>349</v>
      </c>
      <c r="I232" s="20">
        <v>4</v>
      </c>
      <c r="J232" s="20">
        <v>14</v>
      </c>
      <c r="K232" s="20">
        <v>8</v>
      </c>
      <c r="L232" s="20"/>
      <c r="M232" s="20">
        <v>12</v>
      </c>
      <c r="N232" s="20">
        <v>12</v>
      </c>
      <c r="O232" s="21"/>
      <c r="P232" s="20"/>
      <c r="Q232" s="21"/>
      <c r="R232" s="20">
        <v>85.55</v>
      </c>
      <c r="T232" s="85">
        <f t="shared" si="25"/>
        <v>58.6873</v>
      </c>
      <c r="U232" s="25">
        <v>58.69</v>
      </c>
      <c r="W232" s="24">
        <v>140</v>
      </c>
      <c r="Y232" s="65">
        <f t="shared" si="29"/>
        <v>0</v>
      </c>
      <c r="Z232" s="65">
        <f t="shared" si="28"/>
        <v>0</v>
      </c>
      <c r="AC232" s="30">
        <f>(Y232*Z$4-0.65-U232)/U232</f>
        <v>-1.0110751405690919</v>
      </c>
      <c r="AD232" s="86">
        <f>Y232*Z$4-0.65-U232</f>
        <v>-59.339999999999996</v>
      </c>
      <c r="AE232" s="60" t="s">
        <v>636</v>
      </c>
      <c r="AF232" s="60" t="s">
        <v>1</v>
      </c>
      <c r="AG232" s="60" t="s">
        <v>640</v>
      </c>
    </row>
    <row r="233" spans="1:33">
      <c r="C233" s="68" t="s">
        <v>738</v>
      </c>
      <c r="D233" s="61">
        <v>100</v>
      </c>
      <c r="E233" s="61" t="s">
        <v>40</v>
      </c>
      <c r="F233" s="61" t="s">
        <v>0</v>
      </c>
      <c r="G233" s="77" t="s">
        <v>566</v>
      </c>
      <c r="H233" s="84" t="s">
        <v>572</v>
      </c>
      <c r="I233" s="20">
        <v>12</v>
      </c>
      <c r="J233" s="20" t="s">
        <v>785</v>
      </c>
      <c r="K233" s="20" t="s">
        <v>814</v>
      </c>
      <c r="L233" s="20"/>
      <c r="M233" s="20"/>
      <c r="N233" s="20"/>
      <c r="O233" s="21"/>
      <c r="P233" s="20"/>
      <c r="Q233" s="21"/>
      <c r="R233" s="20">
        <v>90.56</v>
      </c>
      <c r="T233" s="85">
        <f t="shared" si="25"/>
        <v>62.124160000000003</v>
      </c>
      <c r="U233" s="25">
        <v>62.12</v>
      </c>
      <c r="W233" s="24">
        <v>145</v>
      </c>
      <c r="X233" s="24"/>
      <c r="Y233" s="65">
        <f t="shared" si="29"/>
        <v>0</v>
      </c>
      <c r="Z233" s="65">
        <f>X233*Z$5</f>
        <v>0</v>
      </c>
      <c r="AC233" s="30">
        <f>(Y233*Z$5-0.65-T233)/T233</f>
        <v>-1.0104629181304021</v>
      </c>
      <c r="AD233" s="86">
        <f>Y233*Z$5-0.65-T233</f>
        <v>-62.774160000000002</v>
      </c>
      <c r="AE233" s="60" t="s">
        <v>636</v>
      </c>
      <c r="AF233" s="60" t="s">
        <v>1</v>
      </c>
      <c r="AG233" s="60" t="s">
        <v>639</v>
      </c>
    </row>
    <row r="234" spans="1:33">
      <c r="B234" s="61" t="s">
        <v>243</v>
      </c>
      <c r="C234" s="68" t="s">
        <v>413</v>
      </c>
      <c r="D234" s="61">
        <v>102</v>
      </c>
      <c r="E234" s="61" t="s">
        <v>40</v>
      </c>
      <c r="F234" s="61"/>
      <c r="G234" s="61" t="s">
        <v>145</v>
      </c>
      <c r="H234" s="68" t="s">
        <v>349</v>
      </c>
      <c r="I234" s="20">
        <v>4</v>
      </c>
      <c r="J234" s="20">
        <v>16</v>
      </c>
      <c r="K234" s="20">
        <v>12</v>
      </c>
      <c r="L234" s="20"/>
      <c r="M234" s="20">
        <v>34</v>
      </c>
      <c r="N234" s="20">
        <v>32</v>
      </c>
      <c r="O234" s="21"/>
      <c r="P234" s="20"/>
      <c r="Q234" s="21"/>
      <c r="R234" s="20">
        <v>88.56</v>
      </c>
      <c r="T234" s="85">
        <f t="shared" si="25"/>
        <v>60.752160000000003</v>
      </c>
      <c r="U234" s="25">
        <v>60.75</v>
      </c>
      <c r="W234" s="24">
        <v>145</v>
      </c>
      <c r="Y234" s="65">
        <f t="shared" si="29"/>
        <v>0</v>
      </c>
      <c r="Z234" s="65">
        <f t="shared" si="28"/>
        <v>0</v>
      </c>
      <c r="AC234" s="30">
        <f>(Y234*Z$4-0.65-T234)/T234</f>
        <v>-1.0106992080610797</v>
      </c>
      <c r="AD234" s="86">
        <f>Y234*Z$4-0.65-T234</f>
        <v>-61.402160000000002</v>
      </c>
      <c r="AE234" s="60" t="s">
        <v>636</v>
      </c>
      <c r="AF234" s="60" t="s">
        <v>1</v>
      </c>
      <c r="AG234" s="60" t="s">
        <v>640</v>
      </c>
    </row>
    <row r="235" spans="1:33">
      <c r="C235" s="68" t="s">
        <v>748</v>
      </c>
      <c r="D235" s="61">
        <v>102</v>
      </c>
      <c r="E235" s="61" t="s">
        <v>40</v>
      </c>
      <c r="F235" s="61" t="s">
        <v>0</v>
      </c>
      <c r="G235" s="77" t="s">
        <v>566</v>
      </c>
      <c r="H235" s="84" t="s">
        <v>572</v>
      </c>
      <c r="I235" s="20"/>
      <c r="J235" s="20"/>
      <c r="K235" s="20"/>
      <c r="L235" s="20"/>
      <c r="M235" s="20"/>
      <c r="N235" s="20"/>
      <c r="O235" s="21"/>
      <c r="P235" s="20"/>
      <c r="Q235" s="21"/>
      <c r="R235" s="20">
        <v>93.75</v>
      </c>
      <c r="T235" s="85">
        <f t="shared" si="25"/>
        <v>64.3125</v>
      </c>
      <c r="W235" s="24">
        <v>150</v>
      </c>
      <c r="X235" s="24"/>
      <c r="Y235" s="65">
        <f t="shared" si="29"/>
        <v>0</v>
      </c>
      <c r="Z235" s="65">
        <f>X235*Z$5</f>
        <v>0</v>
      </c>
      <c r="AC235" s="30">
        <f>(Y235*Z$5-0.65-T235)/T235</f>
        <v>-1.0101068999028184</v>
      </c>
      <c r="AD235" s="86">
        <f>Y235*Z$5-0.65-T235</f>
        <v>-64.962500000000006</v>
      </c>
    </row>
    <row r="236" spans="1:33">
      <c r="C236" s="68" t="s">
        <v>747</v>
      </c>
      <c r="D236" s="61">
        <v>102</v>
      </c>
      <c r="E236" s="61" t="s">
        <v>39</v>
      </c>
      <c r="F236" s="61" t="s">
        <v>0</v>
      </c>
      <c r="G236" s="77" t="s">
        <v>566</v>
      </c>
      <c r="H236" s="84" t="s">
        <v>567</v>
      </c>
      <c r="I236" s="20"/>
      <c r="J236" s="20"/>
      <c r="K236" s="20"/>
      <c r="L236" s="20"/>
      <c r="M236" s="20"/>
      <c r="N236" s="20"/>
      <c r="O236" s="21"/>
      <c r="P236" s="20"/>
      <c r="Q236" s="21"/>
      <c r="R236" s="20">
        <v>100.12</v>
      </c>
      <c r="T236" s="85">
        <f>R236*T$4</f>
        <v>68.682320000000004</v>
      </c>
      <c r="W236" s="24">
        <v>160</v>
      </c>
      <c r="X236" s="24"/>
      <c r="Y236" s="65">
        <f>X236/1.2</f>
        <v>0</v>
      </c>
      <c r="Z236" s="65">
        <f>X236*Z$5</f>
        <v>0</v>
      </c>
      <c r="AC236" s="30">
        <f>(Y236*Z$5-0.65-T236)/T236</f>
        <v>-1.0094638620244629</v>
      </c>
      <c r="AD236" s="86">
        <f>Y236*Z$5-0.65-T236</f>
        <v>-69.33232000000001</v>
      </c>
    </row>
    <row r="237" spans="1:33">
      <c r="B237" s="61" t="s">
        <v>244</v>
      </c>
      <c r="C237" s="68" t="s">
        <v>414</v>
      </c>
      <c r="D237" s="61">
        <v>106</v>
      </c>
      <c r="E237" s="61" t="s">
        <v>40</v>
      </c>
      <c r="F237" s="61"/>
      <c r="G237" s="61" t="s">
        <v>145</v>
      </c>
      <c r="H237" s="68" t="s">
        <v>349</v>
      </c>
      <c r="I237" s="20">
        <v>8</v>
      </c>
      <c r="J237" s="20"/>
      <c r="K237" s="20"/>
      <c r="L237" s="20"/>
      <c r="M237" s="20">
        <v>4</v>
      </c>
      <c r="N237" s="20">
        <v>8</v>
      </c>
      <c r="O237" s="21"/>
      <c r="P237" s="20"/>
      <c r="Q237" s="21"/>
      <c r="R237" s="20">
        <v>87.27</v>
      </c>
      <c r="T237" s="85">
        <f t="shared" si="25"/>
        <v>59.867220000000003</v>
      </c>
      <c r="U237" s="25">
        <v>60.32</v>
      </c>
      <c r="W237" s="24">
        <v>145</v>
      </c>
      <c r="Y237" s="65">
        <f t="shared" si="29"/>
        <v>0</v>
      </c>
      <c r="Z237" s="65">
        <f t="shared" si="28"/>
        <v>0</v>
      </c>
      <c r="AC237" s="30">
        <f>(Y237*Z$4-0.65-U237)/U237</f>
        <v>-1.0107758620689655</v>
      </c>
      <c r="AD237" s="86">
        <f>Y237*Z$4-0.65-U237</f>
        <v>-60.97</v>
      </c>
      <c r="AE237" s="60" t="s">
        <v>636</v>
      </c>
      <c r="AF237" s="60" t="s">
        <v>1</v>
      </c>
      <c r="AG237" s="60" t="s">
        <v>640</v>
      </c>
    </row>
    <row r="238" spans="1:33">
      <c r="B238" s="61" t="s">
        <v>245</v>
      </c>
      <c r="C238" s="68" t="s">
        <v>415</v>
      </c>
      <c r="D238" s="61">
        <v>107</v>
      </c>
      <c r="E238" s="61" t="s">
        <v>40</v>
      </c>
      <c r="F238" s="61"/>
      <c r="G238" s="61" t="s">
        <v>145</v>
      </c>
      <c r="H238" s="68" t="s">
        <v>349</v>
      </c>
      <c r="I238" s="20">
        <v>4</v>
      </c>
      <c r="J238" s="20">
        <v>36</v>
      </c>
      <c r="K238" s="20">
        <v>20</v>
      </c>
      <c r="L238" s="20"/>
      <c r="M238" s="20">
        <v>32</v>
      </c>
      <c r="N238" s="20">
        <v>32</v>
      </c>
      <c r="O238" s="21"/>
      <c r="P238" s="20"/>
      <c r="Q238" s="21"/>
      <c r="R238" s="20">
        <v>89.42</v>
      </c>
      <c r="T238" s="85">
        <f t="shared" si="25"/>
        <v>61.342120000000008</v>
      </c>
      <c r="U238" s="25">
        <v>61.34</v>
      </c>
      <c r="W238" s="24">
        <v>150</v>
      </c>
      <c r="Y238" s="65">
        <f t="shared" si="29"/>
        <v>0</v>
      </c>
      <c r="Z238" s="65">
        <f t="shared" si="28"/>
        <v>0</v>
      </c>
      <c r="AC238" s="30">
        <f>(Y238*Z$4-0.65-T238)/T238</f>
        <v>-1.010596308050651</v>
      </c>
      <c r="AD238" s="86">
        <f>Y238*Z$4-0.65-T238</f>
        <v>-61.992120000000007</v>
      </c>
      <c r="AE238" s="60" t="s">
        <v>635</v>
      </c>
      <c r="AF238" s="60" t="s">
        <v>1</v>
      </c>
      <c r="AG238" s="60" t="s">
        <v>645</v>
      </c>
    </row>
    <row r="239" spans="1:33">
      <c r="C239" s="68" t="s">
        <v>749</v>
      </c>
      <c r="D239" s="61">
        <v>107</v>
      </c>
      <c r="E239" s="61" t="s">
        <v>40</v>
      </c>
      <c r="F239" s="61" t="s">
        <v>0</v>
      </c>
      <c r="G239" s="77" t="s">
        <v>566</v>
      </c>
      <c r="H239" s="84" t="s">
        <v>572</v>
      </c>
      <c r="I239" s="20">
        <v>8</v>
      </c>
      <c r="J239" s="20">
        <v>12</v>
      </c>
      <c r="K239" s="20">
        <v>8</v>
      </c>
      <c r="L239" s="20"/>
      <c r="M239" s="20"/>
      <c r="N239" s="20"/>
      <c r="O239" s="21"/>
      <c r="P239" s="20"/>
      <c r="Q239" s="21"/>
      <c r="R239" s="20">
        <v>94.66</v>
      </c>
      <c r="T239" s="85">
        <f t="shared" si="25"/>
        <v>64.936760000000007</v>
      </c>
      <c r="U239" s="25">
        <v>64.94</v>
      </c>
      <c r="W239" s="24">
        <v>150</v>
      </c>
      <c r="X239" s="24"/>
      <c r="Y239" s="65">
        <f t="shared" si="29"/>
        <v>0</v>
      </c>
      <c r="Z239" s="65">
        <f>X239*Z$5</f>
        <v>0</v>
      </c>
      <c r="AC239" s="30">
        <f>(Y239*Z$5-0.65-T239)/T239</f>
        <v>-1.0100097387057809</v>
      </c>
      <c r="AD239" s="86">
        <f>Y239*Z$5-0.65-T239</f>
        <v>-65.586760000000012</v>
      </c>
      <c r="AE239" s="60" t="s">
        <v>636</v>
      </c>
      <c r="AF239" s="60" t="s">
        <v>646</v>
      </c>
      <c r="AG239" s="60" t="s">
        <v>639</v>
      </c>
    </row>
    <row r="240" spans="1:33">
      <c r="B240" s="61" t="s">
        <v>374</v>
      </c>
      <c r="C240" s="68" t="s">
        <v>586</v>
      </c>
      <c r="D240" s="61">
        <v>111</v>
      </c>
      <c r="E240" s="61" t="s">
        <v>40</v>
      </c>
      <c r="F240" s="61" t="s">
        <v>0</v>
      </c>
      <c r="G240" s="61" t="s">
        <v>566</v>
      </c>
      <c r="H240" s="84" t="s">
        <v>572</v>
      </c>
      <c r="I240" s="20">
        <v>6</v>
      </c>
      <c r="J240" s="20">
        <v>6</v>
      </c>
      <c r="K240" s="20">
        <v>4</v>
      </c>
      <c r="L240" s="20"/>
      <c r="M240" s="20"/>
      <c r="N240" s="20">
        <v>12</v>
      </c>
      <c r="O240" s="21"/>
      <c r="P240" s="20"/>
      <c r="Q240" s="21"/>
      <c r="R240" s="20">
        <v>120.59</v>
      </c>
      <c r="T240" s="85">
        <f t="shared" si="25"/>
        <v>82.724740000000011</v>
      </c>
      <c r="U240" s="25">
        <v>82.73</v>
      </c>
      <c r="W240" s="24">
        <v>195</v>
      </c>
      <c r="X240" s="24"/>
      <c r="Y240" s="65">
        <f t="shared" si="29"/>
        <v>0</v>
      </c>
      <c r="Z240" s="65">
        <f>X240*Z$5</f>
        <v>0</v>
      </c>
      <c r="AC240" s="30">
        <f>(Y240*Z$5-0.65-T240)/T240</f>
        <v>-1.0078573834139581</v>
      </c>
      <c r="AD240" s="86">
        <f>Y240*Z$5-0.65-T240</f>
        <v>-83.374740000000017</v>
      </c>
      <c r="AE240" s="60" t="s">
        <v>636</v>
      </c>
      <c r="AF240" s="60" t="s">
        <v>1</v>
      </c>
      <c r="AG240" s="60" t="s">
        <v>641</v>
      </c>
    </row>
    <row r="241" spans="1:33">
      <c r="C241" s="68" t="s">
        <v>750</v>
      </c>
      <c r="D241" s="61">
        <v>111</v>
      </c>
      <c r="E241" s="61" t="s">
        <v>219</v>
      </c>
      <c r="F241" s="61" t="s">
        <v>463</v>
      </c>
      <c r="G241" s="61" t="s">
        <v>566</v>
      </c>
      <c r="H241" s="84" t="s">
        <v>567</v>
      </c>
      <c r="I241" s="20"/>
      <c r="J241" s="20">
        <v>8</v>
      </c>
      <c r="K241" s="20"/>
      <c r="L241" s="20"/>
      <c r="M241" s="20"/>
      <c r="N241" s="20"/>
      <c r="O241" s="21"/>
      <c r="P241" s="20"/>
      <c r="Q241" s="21"/>
      <c r="R241" s="20">
        <v>119.23</v>
      </c>
      <c r="T241" s="85">
        <f>R241*T$4</f>
        <v>81.791780000000003</v>
      </c>
      <c r="W241" s="24">
        <v>200</v>
      </c>
      <c r="X241" s="24"/>
      <c r="Y241" s="65">
        <f>X241/1.2</f>
        <v>0</v>
      </c>
      <c r="Z241" s="65">
        <f>X241*Z$5</f>
        <v>0</v>
      </c>
      <c r="AC241" s="30">
        <f>(Y241*Z$5-0.65-T241)/T241</f>
        <v>-1.0079470088559022</v>
      </c>
      <c r="AD241" s="86">
        <f>Y241*Z$5-0.65-T241</f>
        <v>-82.441780000000008</v>
      </c>
      <c r="AE241" s="60" t="s">
        <v>635</v>
      </c>
      <c r="AF241" s="60" t="s">
        <v>636</v>
      </c>
      <c r="AG241" s="60" t="s">
        <v>645</v>
      </c>
    </row>
    <row r="242" spans="1:33" ht="12.75" customHeight="1">
      <c r="B242" s="61" t="s">
        <v>246</v>
      </c>
      <c r="C242" s="68" t="s">
        <v>416</v>
      </c>
      <c r="D242" s="61">
        <v>112</v>
      </c>
      <c r="E242" s="61" t="s">
        <v>40</v>
      </c>
      <c r="F242" s="61"/>
      <c r="G242" s="61" t="s">
        <v>145</v>
      </c>
      <c r="H242" s="68" t="s">
        <v>349</v>
      </c>
      <c r="I242" s="20"/>
      <c r="J242" s="20">
        <v>16</v>
      </c>
      <c r="K242" s="20">
        <v>16</v>
      </c>
      <c r="L242" s="20"/>
      <c r="M242" s="20">
        <v>8</v>
      </c>
      <c r="N242" s="20">
        <v>8</v>
      </c>
      <c r="O242" s="21"/>
      <c r="P242" s="20"/>
      <c r="Q242" s="21"/>
      <c r="R242" s="20">
        <v>102.32</v>
      </c>
      <c r="T242" s="85">
        <f t="shared" si="25"/>
        <v>70.191519999999997</v>
      </c>
      <c r="W242" s="24">
        <v>170</v>
      </c>
      <c r="Y242" s="65">
        <f t="shared" si="29"/>
        <v>0</v>
      </c>
      <c r="Z242" s="65">
        <f t="shared" si="28"/>
        <v>0</v>
      </c>
      <c r="AC242" s="30" t="e">
        <f>(Y242*Z$4-0.65-U242)/U242</f>
        <v>#DIV/0!</v>
      </c>
      <c r="AD242" s="86">
        <f>Y242*Z$4-0.65-U242</f>
        <v>-0.65</v>
      </c>
      <c r="AE242" s="60" t="s">
        <v>635</v>
      </c>
      <c r="AF242" s="60" t="s">
        <v>1</v>
      </c>
      <c r="AG242" s="60" t="s">
        <v>644</v>
      </c>
    </row>
    <row r="243" spans="1:33" ht="12.75" customHeight="1">
      <c r="A243" s="59" t="s">
        <v>896</v>
      </c>
      <c r="B243" s="61" t="s">
        <v>185</v>
      </c>
      <c r="C243" s="68"/>
      <c r="D243" s="61">
        <v>98</v>
      </c>
      <c r="E243" s="61" t="s">
        <v>40</v>
      </c>
      <c r="F243" s="61"/>
      <c r="G243" s="61" t="s">
        <v>758</v>
      </c>
      <c r="H243" s="68" t="s">
        <v>926</v>
      </c>
      <c r="I243" s="20"/>
      <c r="J243" s="20"/>
      <c r="K243" s="20"/>
      <c r="L243" s="20"/>
      <c r="M243" s="20"/>
      <c r="N243" s="20"/>
      <c r="O243" s="21"/>
      <c r="P243" s="21">
        <v>100</v>
      </c>
      <c r="Q243" s="21"/>
      <c r="T243" s="148">
        <v>36.75</v>
      </c>
      <c r="X243" s="166">
        <v>95</v>
      </c>
      <c r="Y243" s="65">
        <f>X243/1.2</f>
        <v>79.166666666666671</v>
      </c>
      <c r="Z243" s="65">
        <f>X243*Z$6</f>
        <v>55.099999999999994</v>
      </c>
      <c r="AC243" s="30">
        <f>(Y243*Z$6-0.75-T243)/T243</f>
        <v>0.22902494331065754</v>
      </c>
      <c r="AD243" s="86">
        <f>Y243*Z$6-0.75-T243</f>
        <v>8.4166666666666643</v>
      </c>
    </row>
    <row r="244" spans="1:33">
      <c r="C244" s="68" t="s">
        <v>417</v>
      </c>
      <c r="D244" s="61">
        <v>98</v>
      </c>
      <c r="E244" s="61" t="s">
        <v>40</v>
      </c>
      <c r="F244" s="61"/>
      <c r="G244" s="61" t="s">
        <v>145</v>
      </c>
      <c r="H244" s="68" t="s">
        <v>349</v>
      </c>
      <c r="I244" s="20">
        <v>5</v>
      </c>
      <c r="J244" s="20">
        <v>183</v>
      </c>
      <c r="K244" s="20">
        <v>140</v>
      </c>
      <c r="L244" s="20"/>
      <c r="M244" s="20" t="s">
        <v>885</v>
      </c>
      <c r="N244" s="26">
        <v>150</v>
      </c>
      <c r="P244" s="20"/>
      <c r="Q244" s="21"/>
      <c r="R244" s="20">
        <v>71.8</v>
      </c>
      <c r="T244" s="85">
        <f t="shared" si="25"/>
        <v>49.254800000000003</v>
      </c>
      <c r="U244" s="25">
        <v>49.25</v>
      </c>
      <c r="W244" s="24">
        <v>120</v>
      </c>
      <c r="Y244" s="65">
        <f t="shared" si="29"/>
        <v>0</v>
      </c>
      <c r="Z244" s="65">
        <f t="shared" si="28"/>
        <v>0</v>
      </c>
      <c r="AC244" s="30">
        <f>(Y244*Z$4-0.65-T244)/T244</f>
        <v>-1.0131966833689305</v>
      </c>
      <c r="AD244" s="86">
        <f>Y244*Z$4-0.65-T244</f>
        <v>-49.904800000000002</v>
      </c>
      <c r="AE244" s="60" t="s">
        <v>636</v>
      </c>
      <c r="AF244" s="60" t="s">
        <v>1</v>
      </c>
      <c r="AG244" s="60" t="s">
        <v>640</v>
      </c>
    </row>
    <row r="245" spans="1:33" ht="11.25" customHeight="1">
      <c r="C245" s="68" t="s">
        <v>629</v>
      </c>
      <c r="D245" s="61">
        <v>98</v>
      </c>
      <c r="E245" s="61" t="s">
        <v>40</v>
      </c>
      <c r="F245" s="61" t="s">
        <v>0</v>
      </c>
      <c r="G245" s="61" t="s">
        <v>566</v>
      </c>
      <c r="H245" s="68" t="s">
        <v>572</v>
      </c>
      <c r="I245" s="20">
        <v>4</v>
      </c>
      <c r="J245" s="20">
        <v>76</v>
      </c>
      <c r="K245" s="20">
        <v>66</v>
      </c>
      <c r="L245" s="20"/>
      <c r="M245" s="20">
        <v>32</v>
      </c>
      <c r="N245" s="20"/>
      <c r="O245" s="21"/>
      <c r="P245" s="20"/>
      <c r="Q245" s="21"/>
      <c r="R245" s="20">
        <v>76</v>
      </c>
      <c r="T245" s="85">
        <f>R245*T$4</f>
        <v>52.136000000000003</v>
      </c>
      <c r="U245" s="25">
        <v>52.31</v>
      </c>
      <c r="W245" s="24">
        <v>125</v>
      </c>
      <c r="X245" s="24"/>
      <c r="Y245" s="65">
        <f t="shared" si="29"/>
        <v>0</v>
      </c>
      <c r="Z245" s="65">
        <f>X245*Z$5</f>
        <v>0</v>
      </c>
      <c r="AC245" s="30">
        <f>(Y245*Z$5-0.65-T245)/T245</f>
        <v>-1.0124673929722265</v>
      </c>
      <c r="AD245" s="86">
        <f>Y245*Z$5-0.65-T245</f>
        <v>-52.786000000000001</v>
      </c>
      <c r="AE245" s="60" t="s">
        <v>636</v>
      </c>
      <c r="AF245" s="60" t="s">
        <v>1</v>
      </c>
      <c r="AG245" s="60" t="s">
        <v>639</v>
      </c>
    </row>
    <row r="246" spans="1:33">
      <c r="B246" s="61" t="s">
        <v>247</v>
      </c>
      <c r="C246" s="68" t="s">
        <v>418</v>
      </c>
      <c r="D246" s="61">
        <v>109</v>
      </c>
      <c r="E246" s="61" t="s">
        <v>40</v>
      </c>
      <c r="F246" s="61"/>
      <c r="G246" s="61" t="s">
        <v>145</v>
      </c>
      <c r="H246" s="68" t="s">
        <v>349</v>
      </c>
      <c r="I246" s="20">
        <v>8</v>
      </c>
      <c r="J246" s="20">
        <v>2</v>
      </c>
      <c r="K246" s="20"/>
      <c r="L246" s="20"/>
      <c r="M246" s="20"/>
      <c r="N246" s="20">
        <v>4</v>
      </c>
      <c r="O246" s="21"/>
      <c r="P246" s="20"/>
      <c r="Q246" s="21"/>
      <c r="R246" s="20">
        <v>92</v>
      </c>
      <c r="T246" s="85">
        <f t="shared" si="25"/>
        <v>63.112000000000002</v>
      </c>
      <c r="U246" s="25">
        <v>66.53</v>
      </c>
      <c r="W246" s="24">
        <v>155</v>
      </c>
      <c r="Y246" s="65">
        <f t="shared" si="29"/>
        <v>0</v>
      </c>
      <c r="Z246" s="65">
        <f t="shared" si="28"/>
        <v>0</v>
      </c>
      <c r="AC246" s="30">
        <f>(Y246*Z$4-0.65-U246)/U246</f>
        <v>-1.0097700285585451</v>
      </c>
      <c r="AD246" s="86">
        <f>Y246*Z$4-0.65-U246</f>
        <v>-67.180000000000007</v>
      </c>
      <c r="AE246" s="60" t="s">
        <v>635</v>
      </c>
      <c r="AF246" s="60" t="s">
        <v>1</v>
      </c>
      <c r="AG246" s="60" t="s">
        <v>641</v>
      </c>
    </row>
    <row r="247" spans="1:33">
      <c r="B247" s="61" t="s">
        <v>385</v>
      </c>
      <c r="C247" s="68" t="s">
        <v>419</v>
      </c>
      <c r="D247" s="61">
        <v>100</v>
      </c>
      <c r="E247" s="61" t="s">
        <v>40</v>
      </c>
      <c r="F247" s="61"/>
      <c r="G247" s="61" t="s">
        <v>145</v>
      </c>
      <c r="H247" s="68" t="s">
        <v>349</v>
      </c>
      <c r="I247" s="20">
        <v>4</v>
      </c>
      <c r="J247" s="20">
        <v>8</v>
      </c>
      <c r="K247" s="20">
        <v>4</v>
      </c>
      <c r="L247" s="20"/>
      <c r="M247" s="20" t="s">
        <v>886</v>
      </c>
      <c r="N247" s="20">
        <v>20</v>
      </c>
      <c r="O247" s="21"/>
      <c r="P247" s="20"/>
      <c r="Q247" s="21"/>
      <c r="R247" s="20">
        <v>82.97</v>
      </c>
      <c r="T247" s="85">
        <f t="shared" si="25"/>
        <v>56.917420000000007</v>
      </c>
      <c r="U247" s="25">
        <v>56.92</v>
      </c>
      <c r="W247" s="24">
        <v>145</v>
      </c>
      <c r="Y247" s="65">
        <f t="shared" si="29"/>
        <v>0</v>
      </c>
      <c r="Z247" s="65">
        <f t="shared" si="28"/>
        <v>0</v>
      </c>
      <c r="AC247" s="30">
        <f>(Y247*Z$4-0.65-T247)/T247</f>
        <v>-1.0114200538253491</v>
      </c>
      <c r="AD247" s="86">
        <f>Y247*Z$4-0.65-T247</f>
        <v>-57.567420000000006</v>
      </c>
      <c r="AE247" s="60" t="s">
        <v>636</v>
      </c>
      <c r="AF247" s="60" t="s">
        <v>1</v>
      </c>
      <c r="AG247" s="60" t="s">
        <v>640</v>
      </c>
    </row>
    <row r="248" spans="1:33">
      <c r="B248" s="61"/>
      <c r="C248" s="68" t="s">
        <v>751</v>
      </c>
      <c r="D248" s="61">
        <v>100</v>
      </c>
      <c r="E248" s="61" t="s">
        <v>42</v>
      </c>
      <c r="F248" s="61" t="s">
        <v>0</v>
      </c>
      <c r="G248" s="77" t="s">
        <v>566</v>
      </c>
      <c r="H248" s="84" t="s">
        <v>572</v>
      </c>
      <c r="I248" s="20">
        <v>12</v>
      </c>
      <c r="J248" s="20"/>
      <c r="K248" s="20"/>
      <c r="L248" s="20"/>
      <c r="M248" s="20"/>
      <c r="N248" s="20"/>
      <c r="O248" s="21"/>
      <c r="P248" s="20"/>
      <c r="Q248" s="21"/>
      <c r="R248" s="20">
        <v>90.56</v>
      </c>
      <c r="T248" s="85">
        <f t="shared" si="25"/>
        <v>62.124160000000003</v>
      </c>
      <c r="U248" s="25">
        <v>62.12</v>
      </c>
      <c r="W248" s="24">
        <v>145</v>
      </c>
      <c r="X248" s="24"/>
      <c r="Y248" s="65">
        <f t="shared" si="29"/>
        <v>0</v>
      </c>
      <c r="Z248" s="65">
        <f>X248*Z$5</f>
        <v>0</v>
      </c>
      <c r="AC248" s="30">
        <f>(Y248*Z$5-0.65-T248)/T248</f>
        <v>-1.0104629181304021</v>
      </c>
      <c r="AD248" s="86">
        <f>Y248*Z$5-0.65-T248</f>
        <v>-62.774160000000002</v>
      </c>
      <c r="AE248" s="60" t="s">
        <v>636</v>
      </c>
      <c r="AF248" s="60" t="s">
        <v>1</v>
      </c>
      <c r="AG248" s="60" t="s">
        <v>639</v>
      </c>
    </row>
    <row r="249" spans="1:33">
      <c r="B249" s="77" t="s">
        <v>686</v>
      </c>
      <c r="C249" s="68"/>
      <c r="D249" s="61"/>
      <c r="E249" s="61"/>
      <c r="F249" s="61"/>
      <c r="G249" s="61"/>
      <c r="H249" s="68"/>
      <c r="I249" s="20"/>
      <c r="J249" s="20"/>
      <c r="K249" s="20"/>
      <c r="L249" s="20"/>
      <c r="M249" s="20"/>
      <c r="N249" s="20"/>
      <c r="O249" s="21"/>
      <c r="P249" s="20"/>
      <c r="Q249" s="21"/>
      <c r="R249" s="26"/>
      <c r="S249" s="26"/>
      <c r="T249" s="85"/>
      <c r="AC249" s="30"/>
      <c r="AD249" s="86"/>
    </row>
    <row r="250" spans="1:33">
      <c r="A250" s="59" t="s">
        <v>896</v>
      </c>
      <c r="B250" s="61" t="s">
        <v>250</v>
      </c>
      <c r="C250" s="68"/>
      <c r="D250" s="61">
        <v>102</v>
      </c>
      <c r="E250" s="61" t="s">
        <v>40</v>
      </c>
      <c r="F250" s="61"/>
      <c r="G250" s="61" t="s">
        <v>758</v>
      </c>
      <c r="H250" s="68" t="s">
        <v>926</v>
      </c>
      <c r="I250" s="20"/>
      <c r="J250" s="20"/>
      <c r="K250" s="20"/>
      <c r="L250" s="20"/>
      <c r="M250" s="20"/>
      <c r="N250" s="20"/>
      <c r="O250" s="21"/>
      <c r="P250" s="21">
        <v>50</v>
      </c>
      <c r="Q250" s="21"/>
      <c r="R250" s="26"/>
      <c r="S250" s="26"/>
      <c r="T250" s="148">
        <v>40.82</v>
      </c>
      <c r="X250" s="166">
        <v>110</v>
      </c>
      <c r="Y250" s="65">
        <f>X250/1.2</f>
        <v>91.666666666666671</v>
      </c>
      <c r="Z250" s="65">
        <f>X250*Z$6</f>
        <v>63.8</v>
      </c>
      <c r="AC250" s="30">
        <f>(Y250*Z$6-0.75-T250)/T250</f>
        <v>0.28409276498448466</v>
      </c>
      <c r="AD250" s="86">
        <f>Y250*Z$6-0.75-T250</f>
        <v>11.596666666666664</v>
      </c>
    </row>
    <row r="251" spans="1:33">
      <c r="C251" s="68" t="s">
        <v>469</v>
      </c>
      <c r="D251" s="61">
        <v>102</v>
      </c>
      <c r="E251" s="61" t="s">
        <v>40</v>
      </c>
      <c r="F251" s="61" t="s">
        <v>0</v>
      </c>
      <c r="G251" s="61" t="s">
        <v>145</v>
      </c>
      <c r="H251" s="68" t="s">
        <v>349</v>
      </c>
      <c r="I251" s="20">
        <v>4</v>
      </c>
      <c r="J251" s="20">
        <v>66</v>
      </c>
      <c r="K251" s="20">
        <v>40</v>
      </c>
      <c r="L251" s="20"/>
      <c r="M251" s="20">
        <v>36</v>
      </c>
      <c r="N251" s="26">
        <v>50</v>
      </c>
      <c r="P251" s="20"/>
      <c r="Q251" s="21"/>
      <c r="R251" s="20">
        <v>99.74</v>
      </c>
      <c r="T251" s="85">
        <f>R251*T$4</f>
        <v>68.421639999999996</v>
      </c>
      <c r="U251" s="25">
        <v>68.42</v>
      </c>
      <c r="W251" s="24">
        <v>160</v>
      </c>
      <c r="Y251" s="65">
        <f>X251/1.2</f>
        <v>0</v>
      </c>
      <c r="Z251" s="65">
        <f>X251*Z$4</f>
        <v>0</v>
      </c>
      <c r="AC251" s="30">
        <f>(Y251*Z$4-0.65-T251)/T251</f>
        <v>-1.009499918446854</v>
      </c>
      <c r="AD251" s="86">
        <f>Y251*Z$4-0.65-T251</f>
        <v>-69.071640000000002</v>
      </c>
      <c r="AE251" s="60" t="s">
        <v>636</v>
      </c>
      <c r="AF251" s="60" t="s">
        <v>1</v>
      </c>
      <c r="AG251" s="60" t="s">
        <v>640</v>
      </c>
    </row>
    <row r="252" spans="1:33">
      <c r="C252" s="68" t="s">
        <v>630</v>
      </c>
      <c r="D252" s="61">
        <v>102</v>
      </c>
      <c r="E252" s="61" t="s">
        <v>42</v>
      </c>
      <c r="F252" s="61" t="s">
        <v>0</v>
      </c>
      <c r="G252" s="61" t="s">
        <v>566</v>
      </c>
      <c r="H252" s="68" t="s">
        <v>572</v>
      </c>
      <c r="I252" s="20"/>
      <c r="J252" s="20">
        <v>40</v>
      </c>
      <c r="K252" s="20">
        <v>28</v>
      </c>
      <c r="L252" s="20"/>
      <c r="M252" s="20">
        <v>20</v>
      </c>
      <c r="N252" s="20"/>
      <c r="O252" s="21"/>
      <c r="P252" s="20"/>
      <c r="Q252" s="60"/>
      <c r="R252" s="26">
        <v>100.12</v>
      </c>
      <c r="S252" s="26"/>
      <c r="T252" s="85">
        <f t="shared" si="25"/>
        <v>68.682320000000004</v>
      </c>
      <c r="W252" s="24">
        <v>165</v>
      </c>
      <c r="X252" s="24"/>
      <c r="Y252" s="65">
        <f t="shared" ref="Y252:Y267" si="30">X252/1.2</f>
        <v>0</v>
      </c>
      <c r="Z252" s="65">
        <f>X252*Z$5</f>
        <v>0</v>
      </c>
      <c r="AC252" s="30">
        <f>(Y252*Z$5-0.65-T252)/T252</f>
        <v>-1.0094638620244629</v>
      </c>
      <c r="AD252" s="86">
        <f>Y252*Z$5-0.65-T252</f>
        <v>-69.33232000000001</v>
      </c>
      <c r="AE252" s="60" t="s">
        <v>636</v>
      </c>
      <c r="AF252" s="60" t="s">
        <v>1</v>
      </c>
      <c r="AG252" s="60" t="s">
        <v>639</v>
      </c>
    </row>
    <row r="253" spans="1:33">
      <c r="A253" s="59" t="s">
        <v>896</v>
      </c>
      <c r="B253" s="61" t="s">
        <v>251</v>
      </c>
      <c r="C253" s="68"/>
      <c r="D253" s="61">
        <v>108</v>
      </c>
      <c r="E253" s="61" t="s">
        <v>42</v>
      </c>
      <c r="F253" s="61" t="s">
        <v>5</v>
      </c>
      <c r="G253" s="61" t="s">
        <v>758</v>
      </c>
      <c r="H253" s="68" t="s">
        <v>926</v>
      </c>
      <c r="I253" s="20"/>
      <c r="J253" s="20"/>
      <c r="K253" s="20"/>
      <c r="L253" s="20"/>
      <c r="M253" s="20"/>
      <c r="N253" s="20"/>
      <c r="O253" s="21"/>
      <c r="P253" s="21">
        <v>50</v>
      </c>
      <c r="Q253" s="60"/>
      <c r="R253" s="26"/>
      <c r="S253" s="26"/>
      <c r="T253" s="148">
        <v>47.11</v>
      </c>
      <c r="X253" s="166">
        <v>120</v>
      </c>
      <c r="Y253" s="65">
        <f>X253/1.2</f>
        <v>100</v>
      </c>
      <c r="Z253" s="65">
        <f>X253*Z$6</f>
        <v>69.599999999999994</v>
      </c>
      <c r="AC253" s="30">
        <f>(Y253*Z$6-0.75-T253)/T253</f>
        <v>0.21524092549352566</v>
      </c>
      <c r="AD253" s="86">
        <f>Y253*Z$6-0.75-T253</f>
        <v>10.139999999999993</v>
      </c>
    </row>
    <row r="254" spans="1:33">
      <c r="C254" s="68" t="s">
        <v>420</v>
      </c>
      <c r="D254" s="61">
        <v>108</v>
      </c>
      <c r="E254" s="61" t="s">
        <v>42</v>
      </c>
      <c r="F254" s="61" t="s">
        <v>143</v>
      </c>
      <c r="G254" s="61" t="s">
        <v>145</v>
      </c>
      <c r="H254" s="68" t="s">
        <v>349</v>
      </c>
      <c r="I254" s="20">
        <v>4</v>
      </c>
      <c r="J254" s="20">
        <v>68</v>
      </c>
      <c r="K254" s="20">
        <v>50</v>
      </c>
      <c r="L254" s="20"/>
      <c r="M254" s="20">
        <v>38</v>
      </c>
      <c r="N254" s="20">
        <v>50</v>
      </c>
      <c r="O254" s="21"/>
      <c r="P254" s="20"/>
      <c r="Q254" s="21"/>
      <c r="R254" s="20">
        <v>95.87</v>
      </c>
      <c r="T254" s="85">
        <f>R254*T$4</f>
        <v>65.76682000000001</v>
      </c>
      <c r="U254" s="25">
        <v>65.77</v>
      </c>
      <c r="W254" s="24">
        <v>160</v>
      </c>
      <c r="Y254" s="65">
        <f t="shared" si="30"/>
        <v>0</v>
      </c>
      <c r="Z254" s="65">
        <f>X254*Z$4</f>
        <v>0</v>
      </c>
      <c r="AC254" s="30">
        <f>(Y254*Z$4-0.65-T254)/T254</f>
        <v>-1.0098834032115283</v>
      </c>
      <c r="AD254" s="86">
        <f>Y254*Z$4-0.65-T254</f>
        <v>-66.416820000000016</v>
      </c>
      <c r="AE254" s="60" t="s">
        <v>636</v>
      </c>
      <c r="AF254" s="60" t="s">
        <v>1</v>
      </c>
      <c r="AG254" s="60" t="s">
        <v>641</v>
      </c>
    </row>
    <row r="255" spans="1:33">
      <c r="C255" s="68" t="s">
        <v>631</v>
      </c>
      <c r="D255" s="61">
        <v>108</v>
      </c>
      <c r="E255" s="61" t="s">
        <v>42</v>
      </c>
      <c r="F255" s="61" t="s">
        <v>143</v>
      </c>
      <c r="G255" s="61" t="s">
        <v>566</v>
      </c>
      <c r="H255" s="68" t="s">
        <v>572</v>
      </c>
      <c r="I255" s="20">
        <v>4</v>
      </c>
      <c r="J255" s="20">
        <v>36</v>
      </c>
      <c r="K255" s="20">
        <v>32</v>
      </c>
      <c r="L255" s="20"/>
      <c r="M255" s="20">
        <v>20</v>
      </c>
      <c r="N255" s="20"/>
      <c r="O255" s="21"/>
      <c r="P255" s="20"/>
      <c r="Q255" s="60"/>
      <c r="R255" s="26">
        <v>101.48</v>
      </c>
      <c r="S255" s="26"/>
      <c r="T255" s="85">
        <f t="shared" si="25"/>
        <v>69.615280000000013</v>
      </c>
      <c r="U255" s="25">
        <v>69.62</v>
      </c>
      <c r="W255" s="24">
        <v>170</v>
      </c>
      <c r="X255" s="24"/>
      <c r="Y255" s="65">
        <f t="shared" si="30"/>
        <v>0</v>
      </c>
      <c r="Z255" s="65">
        <f t="shared" ref="Z255:Z261" si="31">X255*Z$5</f>
        <v>0</v>
      </c>
      <c r="AC255" s="30">
        <f t="shared" ref="AC255:AC261" si="32">(Y255*Z$5-0.65-T255)/T255</f>
        <v>-1.0093370306059246</v>
      </c>
      <c r="AD255" s="86">
        <f t="shared" ref="AD255:AD261" si="33">Y255*Z$5-0.65-T255</f>
        <v>-70.265280000000018</v>
      </c>
      <c r="AE255" s="60" t="s">
        <v>636</v>
      </c>
      <c r="AF255" s="60" t="s">
        <v>1</v>
      </c>
      <c r="AG255" s="60" t="s">
        <v>641</v>
      </c>
    </row>
    <row r="256" spans="1:33">
      <c r="B256" s="61" t="s">
        <v>565</v>
      </c>
      <c r="C256" s="68" t="s">
        <v>587</v>
      </c>
      <c r="D256" s="61">
        <v>107</v>
      </c>
      <c r="E256" s="61" t="s">
        <v>40</v>
      </c>
      <c r="F256" s="61" t="s">
        <v>0</v>
      </c>
      <c r="G256" s="61" t="s">
        <v>566</v>
      </c>
      <c r="H256" s="68" t="s">
        <v>579</v>
      </c>
      <c r="I256" s="20">
        <v>4</v>
      </c>
      <c r="J256" s="20">
        <v>9</v>
      </c>
      <c r="K256" s="20">
        <v>5</v>
      </c>
      <c r="L256" s="20"/>
      <c r="M256" s="20">
        <v>8</v>
      </c>
      <c r="N256" s="20">
        <v>12</v>
      </c>
      <c r="O256" s="21"/>
      <c r="P256" s="20"/>
      <c r="Q256" s="21"/>
      <c r="R256" s="20">
        <v>114.22</v>
      </c>
      <c r="T256" s="85">
        <f t="shared" si="25"/>
        <v>78.354920000000007</v>
      </c>
      <c r="U256" s="25">
        <v>78.349999999999994</v>
      </c>
      <c r="W256" s="24">
        <v>185</v>
      </c>
      <c r="X256" s="24"/>
      <c r="Y256" s="65">
        <f t="shared" si="30"/>
        <v>0</v>
      </c>
      <c r="Z256" s="65">
        <f t="shared" si="31"/>
        <v>0</v>
      </c>
      <c r="AC256" s="30">
        <f t="shared" si="32"/>
        <v>-1.0082955862886467</v>
      </c>
      <c r="AD256" s="86">
        <f t="shared" si="33"/>
        <v>-79.004920000000013</v>
      </c>
      <c r="AE256" s="60" t="s">
        <v>636</v>
      </c>
      <c r="AF256" s="60" t="s">
        <v>1</v>
      </c>
      <c r="AG256" s="60" t="s">
        <v>641</v>
      </c>
    </row>
    <row r="257" spans="1:33">
      <c r="C257" s="68" t="s">
        <v>744</v>
      </c>
      <c r="D257" s="61">
        <v>111</v>
      </c>
      <c r="E257" s="61" t="s">
        <v>40</v>
      </c>
      <c r="F257" s="61" t="s">
        <v>143</v>
      </c>
      <c r="G257" s="77" t="s">
        <v>566</v>
      </c>
      <c r="H257" s="84" t="s">
        <v>567</v>
      </c>
      <c r="I257" s="20"/>
      <c r="J257" s="20">
        <v>8</v>
      </c>
      <c r="K257" s="20">
        <v>4</v>
      </c>
      <c r="L257" s="20"/>
      <c r="M257" s="20"/>
      <c r="N257" s="60"/>
      <c r="O257" s="21"/>
      <c r="P257" s="20"/>
      <c r="Q257" s="21"/>
      <c r="R257" s="20">
        <v>132.43</v>
      </c>
      <c r="T257" s="85">
        <f>R257*T$4</f>
        <v>90.846980000000016</v>
      </c>
      <c r="W257" s="24">
        <v>215</v>
      </c>
      <c r="X257" s="24"/>
      <c r="Y257" s="65">
        <f>X257/1.2</f>
        <v>0</v>
      </c>
      <c r="Z257" s="65">
        <f t="shared" si="31"/>
        <v>0</v>
      </c>
      <c r="AC257" s="30">
        <f t="shared" si="32"/>
        <v>-1.0071548883628274</v>
      </c>
      <c r="AD257" s="86">
        <f t="shared" si="33"/>
        <v>-91.496980000000022</v>
      </c>
      <c r="AE257" s="60" t="s">
        <v>636</v>
      </c>
      <c r="AF257" s="60" t="s">
        <v>636</v>
      </c>
      <c r="AG257" s="60" t="s">
        <v>644</v>
      </c>
    </row>
    <row r="258" spans="1:33">
      <c r="B258" s="60" t="s">
        <v>375</v>
      </c>
      <c r="C258" s="68" t="s">
        <v>746</v>
      </c>
      <c r="D258" s="61">
        <v>110</v>
      </c>
      <c r="E258" s="61" t="s">
        <v>40</v>
      </c>
      <c r="F258" s="61" t="s">
        <v>0</v>
      </c>
      <c r="G258" s="77" t="s">
        <v>566</v>
      </c>
      <c r="H258" s="84" t="s">
        <v>572</v>
      </c>
      <c r="I258" s="20">
        <v>8</v>
      </c>
      <c r="J258" s="20">
        <v>4</v>
      </c>
      <c r="K258" s="20">
        <v>4</v>
      </c>
      <c r="L258" s="20"/>
      <c r="M258" s="20"/>
      <c r="N258" s="20"/>
      <c r="O258" s="21"/>
      <c r="P258" s="20"/>
      <c r="Q258" s="21"/>
      <c r="R258" s="20">
        <v>129.69999999999999</v>
      </c>
      <c r="T258" s="85">
        <f t="shared" si="25"/>
        <v>88.974199999999996</v>
      </c>
      <c r="U258" s="25">
        <v>88.97</v>
      </c>
      <c r="W258" s="24">
        <v>205</v>
      </c>
      <c r="X258" s="24"/>
      <c r="Y258" s="65">
        <f t="shared" si="30"/>
        <v>0</v>
      </c>
      <c r="Z258" s="65">
        <f t="shared" si="31"/>
        <v>0</v>
      </c>
      <c r="AC258" s="30">
        <f t="shared" si="32"/>
        <v>-1.0073054885573571</v>
      </c>
      <c r="AD258" s="86">
        <f t="shared" si="33"/>
        <v>-89.624200000000002</v>
      </c>
      <c r="AE258" s="60" t="s">
        <v>636</v>
      </c>
      <c r="AF258" s="60" t="s">
        <v>1</v>
      </c>
      <c r="AG258" s="60" t="s">
        <v>641</v>
      </c>
    </row>
    <row r="259" spans="1:33">
      <c r="C259" s="68" t="s">
        <v>745</v>
      </c>
      <c r="D259" s="61">
        <v>110</v>
      </c>
      <c r="E259" s="61" t="s">
        <v>40</v>
      </c>
      <c r="F259" s="61" t="s">
        <v>0</v>
      </c>
      <c r="G259" s="77" t="s">
        <v>566</v>
      </c>
      <c r="H259" s="84" t="s">
        <v>567</v>
      </c>
      <c r="I259" s="20">
        <v>8</v>
      </c>
      <c r="J259" s="20"/>
      <c r="K259" s="20"/>
      <c r="L259" s="20"/>
      <c r="M259" s="20"/>
      <c r="N259" s="20"/>
      <c r="O259" s="21"/>
      <c r="P259" s="20"/>
      <c r="Q259" s="21"/>
      <c r="R259" s="20">
        <v>145.16999999999999</v>
      </c>
      <c r="T259" s="85">
        <f>R259*T$4</f>
        <v>99.586619999999996</v>
      </c>
      <c r="U259" s="25">
        <v>99.59</v>
      </c>
      <c r="W259" s="24">
        <v>230</v>
      </c>
      <c r="X259" s="24"/>
      <c r="Y259" s="65">
        <f>X259/1.2</f>
        <v>0</v>
      </c>
      <c r="Z259" s="65">
        <f t="shared" si="31"/>
        <v>0</v>
      </c>
      <c r="AC259" s="30">
        <f t="shared" si="32"/>
        <v>-1.0065269812350295</v>
      </c>
      <c r="AD259" s="86">
        <f t="shared" si="33"/>
        <v>-100.23662</v>
      </c>
      <c r="AE259" s="60" t="s">
        <v>643</v>
      </c>
      <c r="AF259" s="60" t="s">
        <v>635</v>
      </c>
      <c r="AG259" s="60" t="s">
        <v>645</v>
      </c>
    </row>
    <row r="260" spans="1:33">
      <c r="A260" s="59" t="s">
        <v>896</v>
      </c>
      <c r="B260" s="61" t="s">
        <v>252</v>
      </c>
      <c r="C260" s="68"/>
      <c r="D260" s="61">
        <v>112</v>
      </c>
      <c r="E260" s="61" t="s">
        <v>40</v>
      </c>
      <c r="F260" s="61"/>
      <c r="G260" s="77" t="s">
        <v>758</v>
      </c>
      <c r="H260" s="84" t="s">
        <v>926</v>
      </c>
      <c r="I260" s="20"/>
      <c r="J260" s="20"/>
      <c r="K260" s="20"/>
      <c r="L260" s="20"/>
      <c r="M260" s="20"/>
      <c r="N260" s="20"/>
      <c r="O260" s="21"/>
      <c r="P260" s="21">
        <v>40</v>
      </c>
      <c r="Q260" s="21"/>
      <c r="T260" s="148">
        <v>59.53</v>
      </c>
      <c r="X260" s="166">
        <v>150</v>
      </c>
      <c r="Y260" s="65">
        <f>X260/1.2</f>
        <v>125</v>
      </c>
      <c r="Z260" s="65">
        <f>X260*Z$6</f>
        <v>87</v>
      </c>
      <c r="AC260" s="30">
        <f>(Y260*Z$6-0.75-T260)/T260</f>
        <v>0.20527465143625059</v>
      </c>
      <c r="AD260" s="86">
        <f>Y260*Z$6-0.75-T260</f>
        <v>12.219999999999999</v>
      </c>
    </row>
    <row r="261" spans="1:33">
      <c r="C261" s="68" t="s">
        <v>588</v>
      </c>
      <c r="D261" s="61">
        <v>112</v>
      </c>
      <c r="E261" s="61" t="s">
        <v>40</v>
      </c>
      <c r="F261" s="61" t="s">
        <v>0</v>
      </c>
      <c r="G261" s="77" t="s">
        <v>566</v>
      </c>
      <c r="H261" s="84" t="s">
        <v>572</v>
      </c>
      <c r="I261" s="20">
        <v>8</v>
      </c>
      <c r="J261" s="20">
        <v>20</v>
      </c>
      <c r="K261" s="20">
        <v>20</v>
      </c>
      <c r="L261" s="20"/>
      <c r="M261" s="20"/>
      <c r="N261" s="20">
        <v>20</v>
      </c>
      <c r="O261" s="21"/>
      <c r="P261" s="20"/>
      <c r="Q261" s="21"/>
      <c r="R261" s="20">
        <v>134.25</v>
      </c>
      <c r="T261" s="85">
        <f t="shared" si="25"/>
        <v>92.095500000000001</v>
      </c>
      <c r="U261" s="25">
        <v>92.1</v>
      </c>
      <c r="W261" s="24">
        <v>215</v>
      </c>
      <c r="X261" s="24"/>
      <c r="Y261" s="65">
        <f t="shared" si="30"/>
        <v>0</v>
      </c>
      <c r="Z261" s="65">
        <f t="shared" si="31"/>
        <v>0</v>
      </c>
      <c r="AC261" s="30">
        <f t="shared" si="32"/>
        <v>-1.0070578909935883</v>
      </c>
      <c r="AD261" s="86">
        <f t="shared" si="33"/>
        <v>-92.745500000000007</v>
      </c>
      <c r="AE261" s="60" t="s">
        <v>636</v>
      </c>
      <c r="AF261" s="60" t="s">
        <v>1</v>
      </c>
      <c r="AG261" s="60" t="s">
        <v>641</v>
      </c>
    </row>
    <row r="262" spans="1:33">
      <c r="B262" s="169" t="s">
        <v>227</v>
      </c>
      <c r="C262" s="68" t="s">
        <v>470</v>
      </c>
      <c r="D262" s="61">
        <v>96</v>
      </c>
      <c r="E262" s="61" t="s">
        <v>40</v>
      </c>
      <c r="F262" s="61" t="s">
        <v>0</v>
      </c>
      <c r="G262" s="61" t="s">
        <v>145</v>
      </c>
      <c r="H262" s="68" t="s">
        <v>349</v>
      </c>
      <c r="I262" s="20">
        <v>7</v>
      </c>
      <c r="J262" s="20">
        <v>23</v>
      </c>
      <c r="K262" s="20">
        <v>16</v>
      </c>
      <c r="L262" s="20"/>
      <c r="M262" s="20">
        <v>24</v>
      </c>
      <c r="N262" s="103">
        <v>32</v>
      </c>
      <c r="O262" s="76"/>
      <c r="P262" s="20"/>
      <c r="Q262" s="21"/>
      <c r="R262" s="20">
        <v>100.17</v>
      </c>
      <c r="T262" s="85">
        <f>R262*T$4</f>
        <v>68.716620000000006</v>
      </c>
      <c r="U262" s="25">
        <v>68.72</v>
      </c>
      <c r="W262" s="24">
        <v>165</v>
      </c>
      <c r="Y262" s="65">
        <f t="shared" si="30"/>
        <v>0</v>
      </c>
      <c r="Z262" s="65">
        <f>X262*Z$4</f>
        <v>0</v>
      </c>
      <c r="AC262" s="30">
        <f>(Y262*Z$4-0.65-T262)/T262</f>
        <v>-1.0094591381240812</v>
      </c>
      <c r="AD262" s="86">
        <f>Y262*Z$4-0.65-T262</f>
        <v>-69.366620000000012</v>
      </c>
      <c r="AE262" s="60" t="s">
        <v>636</v>
      </c>
      <c r="AF262" s="60" t="s">
        <v>1</v>
      </c>
      <c r="AG262" s="60" t="s">
        <v>640</v>
      </c>
    </row>
    <row r="263" spans="1:33">
      <c r="C263" s="68" t="s">
        <v>632</v>
      </c>
      <c r="D263" s="61">
        <v>96</v>
      </c>
      <c r="E263" s="61" t="s">
        <v>42</v>
      </c>
      <c r="F263" s="61" t="s">
        <v>0</v>
      </c>
      <c r="G263" s="61" t="s">
        <v>566</v>
      </c>
      <c r="H263" s="68" t="s">
        <v>572</v>
      </c>
      <c r="I263" s="20">
        <v>4</v>
      </c>
      <c r="J263" s="20">
        <v>12</v>
      </c>
      <c r="K263" s="20">
        <v>12</v>
      </c>
      <c r="L263" s="20"/>
      <c r="M263" s="20">
        <v>12</v>
      </c>
      <c r="N263" s="20"/>
      <c r="O263" s="21"/>
      <c r="P263" s="20"/>
      <c r="Q263" s="21"/>
      <c r="R263" s="20">
        <v>106.03</v>
      </c>
      <c r="T263" s="85">
        <f t="shared" si="25"/>
        <v>72.736580000000004</v>
      </c>
      <c r="U263" s="25">
        <v>72.739999999999995</v>
      </c>
      <c r="W263" s="24">
        <v>170</v>
      </c>
      <c r="X263" s="24"/>
      <c r="Y263" s="65">
        <f t="shared" si="30"/>
        <v>0</v>
      </c>
      <c r="Z263" s="65">
        <f>X263*Z$5</f>
        <v>0</v>
      </c>
      <c r="AC263" s="30">
        <f>(Y263*Z$5-0.65-T263)/T263</f>
        <v>-1.0089363563697937</v>
      </c>
      <c r="AD263" s="86">
        <f>Y263*Z$5-0.65-T263</f>
        <v>-73.386580000000009</v>
      </c>
      <c r="AE263" s="60" t="s">
        <v>636</v>
      </c>
      <c r="AF263" s="60" t="s">
        <v>1</v>
      </c>
      <c r="AG263" s="60" t="s">
        <v>639</v>
      </c>
    </row>
    <row r="264" spans="1:33">
      <c r="B264" s="169" t="s">
        <v>312</v>
      </c>
      <c r="C264" s="68" t="s">
        <v>589</v>
      </c>
      <c r="D264" s="61">
        <v>99</v>
      </c>
      <c r="E264" s="61" t="s">
        <v>42</v>
      </c>
      <c r="F264" s="61" t="s">
        <v>0</v>
      </c>
      <c r="G264" s="77" t="s">
        <v>566</v>
      </c>
      <c r="H264" s="84" t="s">
        <v>572</v>
      </c>
      <c r="I264" s="20">
        <v>4</v>
      </c>
      <c r="J264" s="20">
        <v>16</v>
      </c>
      <c r="K264" s="20">
        <v>12</v>
      </c>
      <c r="L264" s="20"/>
      <c r="M264" s="20"/>
      <c r="N264" s="20">
        <v>20</v>
      </c>
      <c r="O264" s="21"/>
      <c r="P264" s="20"/>
      <c r="Q264" s="21"/>
      <c r="R264" s="20">
        <v>112.86</v>
      </c>
      <c r="T264" s="85">
        <f t="shared" si="25"/>
        <v>77.421960000000013</v>
      </c>
      <c r="U264" s="25">
        <v>77.42</v>
      </c>
      <c r="W264" s="24">
        <v>185</v>
      </c>
      <c r="X264" s="24"/>
      <c r="Y264" s="65">
        <f t="shared" si="30"/>
        <v>0</v>
      </c>
      <c r="Z264" s="65">
        <f>X264*Z$5</f>
        <v>0</v>
      </c>
      <c r="AC264" s="30">
        <f>(Y264*Z$5-0.65-T264)/T264</f>
        <v>-1.0083955508230482</v>
      </c>
      <c r="AD264" s="86">
        <f>Y264*Z$5-0.65-T264</f>
        <v>-78.071960000000018</v>
      </c>
      <c r="AE264" s="60" t="s">
        <v>636</v>
      </c>
      <c r="AF264" s="60" t="s">
        <v>1</v>
      </c>
      <c r="AG264" s="60" t="s">
        <v>639</v>
      </c>
    </row>
    <row r="265" spans="1:33">
      <c r="B265" s="61" t="s">
        <v>253</v>
      </c>
      <c r="C265" s="68" t="s">
        <v>743</v>
      </c>
      <c r="D265" s="61">
        <v>106</v>
      </c>
      <c r="E265" s="61" t="s">
        <v>42</v>
      </c>
      <c r="F265" s="61" t="s">
        <v>0</v>
      </c>
      <c r="G265" s="77" t="s">
        <v>566</v>
      </c>
      <c r="H265" s="84" t="s">
        <v>572</v>
      </c>
      <c r="I265" s="20">
        <v>4</v>
      </c>
      <c r="J265" s="20">
        <v>4</v>
      </c>
      <c r="K265" s="20">
        <v>4</v>
      </c>
      <c r="L265" s="20"/>
      <c r="M265" s="20"/>
      <c r="N265" s="20"/>
      <c r="O265" s="21"/>
      <c r="P265" s="20"/>
      <c r="Q265" s="21"/>
      <c r="R265" s="20">
        <v>122.87</v>
      </c>
      <c r="T265" s="85">
        <f t="shared" si="25"/>
        <v>84.288820000000015</v>
      </c>
      <c r="U265" s="25">
        <v>84.29</v>
      </c>
      <c r="W265" s="24">
        <v>200</v>
      </c>
      <c r="X265" s="24"/>
      <c r="Y265" s="65">
        <f t="shared" si="30"/>
        <v>0</v>
      </c>
      <c r="Z265" s="65">
        <f>X265*Z$5</f>
        <v>0</v>
      </c>
      <c r="AC265" s="30">
        <f>(Y265*Z$5-0.65-T265)/T265</f>
        <v>-1.007711580254653</v>
      </c>
      <c r="AD265" s="86">
        <f>Y265*Z$5-0.65-T265</f>
        <v>-84.938820000000021</v>
      </c>
      <c r="AE265" s="60" t="s">
        <v>636</v>
      </c>
      <c r="AF265" s="60" t="s">
        <v>1</v>
      </c>
      <c r="AG265" s="60" t="s">
        <v>641</v>
      </c>
    </row>
    <row r="266" spans="1:33">
      <c r="B266" s="61" t="s">
        <v>97</v>
      </c>
      <c r="C266" s="68" t="s">
        <v>451</v>
      </c>
      <c r="D266" s="61">
        <v>103</v>
      </c>
      <c r="E266" s="61" t="s">
        <v>42</v>
      </c>
      <c r="F266" s="61" t="s">
        <v>143</v>
      </c>
      <c r="G266" s="61" t="s">
        <v>145</v>
      </c>
      <c r="H266" s="68" t="s">
        <v>349</v>
      </c>
      <c r="I266" s="20">
        <v>8</v>
      </c>
      <c r="J266" s="20">
        <v>2</v>
      </c>
      <c r="K266" s="20">
        <v>2</v>
      </c>
      <c r="L266" s="20"/>
      <c r="M266" s="20">
        <v>21</v>
      </c>
      <c r="N266" s="26">
        <v>20</v>
      </c>
      <c r="P266" s="20"/>
      <c r="Q266" s="21"/>
      <c r="R266" s="20">
        <v>127.69</v>
      </c>
      <c r="T266" s="85">
        <f t="shared" si="25"/>
        <v>87.595340000000007</v>
      </c>
      <c r="U266" s="25">
        <v>91.74</v>
      </c>
      <c r="W266" s="24">
        <v>195</v>
      </c>
      <c r="Y266" s="65">
        <f t="shared" si="30"/>
        <v>0</v>
      </c>
      <c r="Z266" s="65">
        <f>X266*Z$4</f>
        <v>0</v>
      </c>
      <c r="AC266" s="30">
        <f>(Y266*Z$4-0.65-T266)/T266</f>
        <v>-1.0074204860669529</v>
      </c>
      <c r="AD266" s="86">
        <f>Y266*Z$4-0.65-T266</f>
        <v>-88.245340000000013</v>
      </c>
      <c r="AE266" s="60" t="s">
        <v>636</v>
      </c>
      <c r="AF266" s="60" t="s">
        <v>1</v>
      </c>
      <c r="AG266" s="60" t="s">
        <v>645</v>
      </c>
    </row>
    <row r="267" spans="1:33">
      <c r="C267" s="68" t="s">
        <v>742</v>
      </c>
      <c r="D267" s="61">
        <v>99</v>
      </c>
      <c r="E267" s="61" t="s">
        <v>40</v>
      </c>
      <c r="F267" s="61" t="s">
        <v>0</v>
      </c>
      <c r="G267" s="61" t="s">
        <v>566</v>
      </c>
      <c r="H267" s="68" t="s">
        <v>572</v>
      </c>
      <c r="I267" s="20">
        <v>16</v>
      </c>
      <c r="J267" s="20">
        <v>8</v>
      </c>
      <c r="K267" s="20">
        <v>8</v>
      </c>
      <c r="L267" s="20"/>
      <c r="M267" s="20">
        <v>8</v>
      </c>
      <c r="N267" s="103"/>
      <c r="O267" s="59"/>
      <c r="P267" s="20"/>
      <c r="Q267" s="21"/>
      <c r="R267" s="20">
        <v>122.41</v>
      </c>
      <c r="T267" s="85">
        <f>R267*T$4</f>
        <v>83.97326000000001</v>
      </c>
      <c r="U267" s="25">
        <v>83.97</v>
      </c>
      <c r="W267" s="24">
        <v>195</v>
      </c>
      <c r="X267" s="24"/>
      <c r="Y267" s="65">
        <f t="shared" si="30"/>
        <v>0</v>
      </c>
      <c r="Z267" s="65">
        <f>X267*Z$5</f>
        <v>0</v>
      </c>
      <c r="AC267" s="30">
        <f>(Y267*Z$5-0.65-T267)/T267</f>
        <v>-1.0077405593161444</v>
      </c>
      <c r="AD267" s="86">
        <f>Y267*Z$5-0.65-T267</f>
        <v>-84.623260000000016</v>
      </c>
      <c r="AE267" s="60" t="s">
        <v>636</v>
      </c>
      <c r="AF267" s="60" t="s">
        <v>1</v>
      </c>
      <c r="AG267" s="60" t="s">
        <v>639</v>
      </c>
    </row>
    <row r="268" spans="1:33">
      <c r="B268" s="77" t="s">
        <v>687</v>
      </c>
      <c r="C268" s="68"/>
      <c r="D268" s="61"/>
      <c r="E268" s="61"/>
      <c r="F268" s="61"/>
      <c r="G268" s="61"/>
      <c r="H268" s="68"/>
      <c r="I268" s="20"/>
      <c r="J268" s="20"/>
      <c r="K268" s="20"/>
      <c r="L268" s="20"/>
      <c r="M268" s="20"/>
      <c r="N268" s="20"/>
      <c r="O268" s="21"/>
      <c r="P268" s="20"/>
      <c r="Q268" s="21"/>
      <c r="R268" s="26"/>
      <c r="S268" s="26"/>
      <c r="T268" s="85"/>
      <c r="AC268" s="30"/>
      <c r="AD268" s="86"/>
    </row>
    <row r="269" spans="1:33">
      <c r="A269" s="59" t="s">
        <v>896</v>
      </c>
      <c r="B269" s="61" t="s">
        <v>255</v>
      </c>
      <c r="C269" s="68"/>
      <c r="D269" s="61">
        <v>107</v>
      </c>
      <c r="E269" s="61" t="s">
        <v>40</v>
      </c>
      <c r="F269" s="61" t="s">
        <v>5</v>
      </c>
      <c r="G269" s="61" t="s">
        <v>758</v>
      </c>
      <c r="H269" s="68" t="s">
        <v>926</v>
      </c>
      <c r="I269" s="20"/>
      <c r="J269" s="20"/>
      <c r="K269" s="20"/>
      <c r="L269" s="20"/>
      <c r="M269" s="20"/>
      <c r="N269" s="20"/>
      <c r="O269" s="21"/>
      <c r="P269" s="21">
        <v>40</v>
      </c>
      <c r="Q269" s="21"/>
      <c r="R269" s="26"/>
      <c r="S269" s="26"/>
      <c r="T269" s="148">
        <v>53.41</v>
      </c>
      <c r="X269" s="166">
        <v>135</v>
      </c>
      <c r="Y269" s="65">
        <f>X269/1.2</f>
        <v>112.5</v>
      </c>
      <c r="Z269" s="65">
        <f>X269*Z$6</f>
        <v>78.3</v>
      </c>
      <c r="AC269" s="30">
        <f>(Y269*Z$6-0.75-T269)/T269</f>
        <v>0.2076390189103165</v>
      </c>
      <c r="AD269" s="86">
        <f>Y269*Z$6-0.75-T269</f>
        <v>11.090000000000003</v>
      </c>
    </row>
    <row r="270" spans="1:33">
      <c r="C270" s="68" t="s">
        <v>421</v>
      </c>
      <c r="D270" s="61">
        <v>107</v>
      </c>
      <c r="E270" s="61" t="s">
        <v>42</v>
      </c>
      <c r="F270" s="61" t="s">
        <v>143</v>
      </c>
      <c r="G270" s="61" t="s">
        <v>145</v>
      </c>
      <c r="H270" s="68" t="s">
        <v>349</v>
      </c>
      <c r="I270" s="20"/>
      <c r="J270" s="20">
        <v>30</v>
      </c>
      <c r="K270" s="20">
        <v>8</v>
      </c>
      <c r="L270" s="20"/>
      <c r="M270" s="20" t="s">
        <v>666</v>
      </c>
      <c r="N270" s="103">
        <v>40</v>
      </c>
      <c r="O270" s="76"/>
      <c r="P270" s="20"/>
      <c r="Q270" s="21"/>
      <c r="R270" s="20">
        <v>128.97999999999999</v>
      </c>
      <c r="T270" s="85">
        <f t="shared" si="25"/>
        <v>88.480279999999993</v>
      </c>
      <c r="W270" s="24">
        <v>210</v>
      </c>
      <c r="Y270" s="65">
        <f t="shared" ref="Y270:Y279" si="34">X270/1.2</f>
        <v>0</v>
      </c>
      <c r="Z270" s="65">
        <f>X270*Z$4</f>
        <v>0</v>
      </c>
      <c r="AC270" s="30">
        <f>(Y270*Z$4-0.65-T270)/T270</f>
        <v>-1.0073462696998698</v>
      </c>
      <c r="AD270" s="86">
        <f>Y270*Z$4-0.65-T270</f>
        <v>-89.130279999999999</v>
      </c>
      <c r="AE270" s="60" t="s">
        <v>636</v>
      </c>
      <c r="AF270" s="60" t="s">
        <v>1</v>
      </c>
      <c r="AG270" s="60" t="s">
        <v>645</v>
      </c>
    </row>
    <row r="271" spans="1:33">
      <c r="C271" s="68" t="s">
        <v>633</v>
      </c>
      <c r="D271" s="61">
        <v>107</v>
      </c>
      <c r="E271" s="61" t="s">
        <v>41</v>
      </c>
      <c r="F271" s="61" t="s">
        <v>143</v>
      </c>
      <c r="G271" s="77" t="s">
        <v>566</v>
      </c>
      <c r="H271" s="84" t="s">
        <v>572</v>
      </c>
      <c r="I271" s="20"/>
      <c r="J271" s="20">
        <v>30</v>
      </c>
      <c r="K271" s="20">
        <v>22</v>
      </c>
      <c r="L271" s="20"/>
      <c r="M271" s="20"/>
      <c r="N271" s="20"/>
      <c r="O271" s="21"/>
      <c r="P271" s="20"/>
      <c r="R271" s="26">
        <v>133.34</v>
      </c>
      <c r="S271" s="26"/>
      <c r="T271" s="85">
        <f>R271*T$4</f>
        <v>91.471240000000009</v>
      </c>
      <c r="W271" s="24">
        <v>215</v>
      </c>
      <c r="X271" s="24"/>
      <c r="Y271" s="65">
        <f>X271/1.2</f>
        <v>0</v>
      </c>
      <c r="Z271" s="65">
        <f>X271*Z$5</f>
        <v>0</v>
      </c>
      <c r="AC271" s="30">
        <f>(Y271*Z$5-0.65-T271)/T271</f>
        <v>-1.0071060586912346</v>
      </c>
      <c r="AD271" s="86">
        <f>Y271*Z$5-0.65-T271</f>
        <v>-92.121240000000014</v>
      </c>
      <c r="AE271" s="60" t="s">
        <v>636</v>
      </c>
      <c r="AF271" s="60" t="s">
        <v>1</v>
      </c>
      <c r="AG271" s="60" t="s">
        <v>641</v>
      </c>
    </row>
    <row r="272" spans="1:33">
      <c r="B272" s="60" t="s">
        <v>256</v>
      </c>
      <c r="C272" s="68" t="s">
        <v>577</v>
      </c>
      <c r="D272" s="61">
        <v>112</v>
      </c>
      <c r="E272" s="61" t="s">
        <v>42</v>
      </c>
      <c r="F272" s="61" t="s">
        <v>143</v>
      </c>
      <c r="G272" s="61" t="s">
        <v>566</v>
      </c>
      <c r="H272" s="68" t="s">
        <v>572</v>
      </c>
      <c r="I272" s="20">
        <v>4</v>
      </c>
      <c r="J272" s="20">
        <v>8</v>
      </c>
      <c r="K272" s="20">
        <v>8</v>
      </c>
      <c r="L272" s="20"/>
      <c r="M272" s="20">
        <v>8</v>
      </c>
      <c r="N272" s="20">
        <v>12</v>
      </c>
      <c r="O272" s="21"/>
      <c r="P272" s="20"/>
      <c r="Q272" s="21"/>
      <c r="R272" s="20">
        <v>121.05</v>
      </c>
      <c r="T272" s="85">
        <f t="shared" si="25"/>
        <v>83.040300000000002</v>
      </c>
      <c r="U272" s="25">
        <v>83.04</v>
      </c>
      <c r="W272" s="24">
        <v>200</v>
      </c>
      <c r="X272" s="24"/>
      <c r="Y272" s="65">
        <f t="shared" si="34"/>
        <v>0</v>
      </c>
      <c r="Z272" s="65">
        <f>X272*Z$5</f>
        <v>0</v>
      </c>
      <c r="AC272" s="30">
        <f>(Y272*Z$5-0.65-T272)/T272</f>
        <v>-1.0078275247078829</v>
      </c>
      <c r="AD272" s="86">
        <f>Y272*Z$5-0.65-T272</f>
        <v>-83.690300000000008</v>
      </c>
      <c r="AE272" s="60" t="s">
        <v>636</v>
      </c>
      <c r="AF272" s="60" t="s">
        <v>1</v>
      </c>
      <c r="AG272" s="60" t="s">
        <v>642</v>
      </c>
    </row>
    <row r="273" spans="1:33">
      <c r="B273" s="60" t="s">
        <v>257</v>
      </c>
      <c r="C273" s="68" t="s">
        <v>578</v>
      </c>
      <c r="D273" s="61">
        <v>110</v>
      </c>
      <c r="E273" s="61" t="s">
        <v>39</v>
      </c>
      <c r="F273" s="61" t="s">
        <v>462</v>
      </c>
      <c r="G273" s="77" t="s">
        <v>566</v>
      </c>
      <c r="H273" s="84" t="s">
        <v>579</v>
      </c>
      <c r="I273" s="20"/>
      <c r="J273" s="20">
        <v>8</v>
      </c>
      <c r="K273" s="20">
        <v>8</v>
      </c>
      <c r="L273" s="20"/>
      <c r="M273" s="20"/>
      <c r="N273" s="20">
        <v>8</v>
      </c>
      <c r="O273" s="21"/>
      <c r="P273" s="20"/>
      <c r="Q273" s="21"/>
      <c r="R273" s="20">
        <v>156.09</v>
      </c>
      <c r="T273" s="85">
        <f t="shared" si="25"/>
        <v>107.07774000000001</v>
      </c>
      <c r="W273" s="24">
        <v>250</v>
      </c>
      <c r="X273" s="24"/>
      <c r="Y273" s="65">
        <f t="shared" si="34"/>
        <v>0</v>
      </c>
      <c r="Z273" s="65">
        <f>X273*Z$5</f>
        <v>0</v>
      </c>
      <c r="AC273" s="30">
        <f>(Y273*Z$5-0.65-T273)/T273</f>
        <v>-1.006070355986221</v>
      </c>
      <c r="AD273" s="86">
        <f>Y273*Z$5-0.65-T273</f>
        <v>-107.72774000000001</v>
      </c>
      <c r="AE273" s="60" t="s">
        <v>635</v>
      </c>
      <c r="AF273" s="60" t="s">
        <v>1</v>
      </c>
      <c r="AG273" s="60" t="s">
        <v>641</v>
      </c>
    </row>
    <row r="274" spans="1:33">
      <c r="B274" s="170" t="s">
        <v>368</v>
      </c>
      <c r="C274" s="68" t="s">
        <v>582</v>
      </c>
      <c r="D274" s="61">
        <v>98</v>
      </c>
      <c r="E274" s="61" t="s">
        <v>42</v>
      </c>
      <c r="F274" s="61" t="s">
        <v>0</v>
      </c>
      <c r="G274" s="61" t="s">
        <v>566</v>
      </c>
      <c r="H274" s="68" t="s">
        <v>572</v>
      </c>
      <c r="I274" s="20"/>
      <c r="J274" s="20">
        <v>28</v>
      </c>
      <c r="K274" s="20">
        <v>22</v>
      </c>
      <c r="L274" s="20"/>
      <c r="M274" s="20">
        <v>8</v>
      </c>
      <c r="N274" s="20">
        <v>12</v>
      </c>
      <c r="O274" s="21"/>
      <c r="P274" s="20"/>
      <c r="Q274" s="21"/>
      <c r="R274" s="20">
        <v>117.41</v>
      </c>
      <c r="T274" s="85">
        <f t="shared" si="25"/>
        <v>80.543260000000004</v>
      </c>
      <c r="W274" s="24">
        <v>195</v>
      </c>
      <c r="X274" s="24"/>
      <c r="Y274" s="65">
        <f t="shared" si="34"/>
        <v>0</v>
      </c>
      <c r="Z274" s="65">
        <f>X274*Z$5</f>
        <v>0</v>
      </c>
      <c r="AC274" s="30">
        <f>(Y274*Z$5-0.65-T274)/T274</f>
        <v>-1.0080701973076334</v>
      </c>
      <c r="AD274" s="86">
        <f>Y274*Z$5-0.65-T274</f>
        <v>-81.193260000000009</v>
      </c>
      <c r="AE274" s="60" t="s">
        <v>636</v>
      </c>
      <c r="AF274" s="60" t="s">
        <v>1</v>
      </c>
      <c r="AG274" s="60" t="s">
        <v>639</v>
      </c>
    </row>
    <row r="275" spans="1:33">
      <c r="B275" s="170" t="s">
        <v>258</v>
      </c>
      <c r="C275" s="68" t="s">
        <v>581</v>
      </c>
      <c r="D275" s="61">
        <v>100</v>
      </c>
      <c r="E275" s="61" t="s">
        <v>40</v>
      </c>
      <c r="F275" s="61" t="s">
        <v>0</v>
      </c>
      <c r="G275" s="61" t="s">
        <v>566</v>
      </c>
      <c r="H275" s="68" t="s">
        <v>572</v>
      </c>
      <c r="I275" s="20">
        <v>2</v>
      </c>
      <c r="J275" s="20">
        <v>18</v>
      </c>
      <c r="K275" s="20">
        <v>10</v>
      </c>
      <c r="L275" s="20"/>
      <c r="M275" s="20" t="s">
        <v>887</v>
      </c>
      <c r="N275" s="20">
        <v>12</v>
      </c>
      <c r="O275" s="21"/>
      <c r="P275" s="20"/>
      <c r="Q275" s="21"/>
      <c r="R275" s="20">
        <v>109.22</v>
      </c>
      <c r="T275" s="85">
        <f t="shared" si="25"/>
        <v>74.92492</v>
      </c>
      <c r="U275" s="25">
        <v>74.930000000000007</v>
      </c>
      <c r="W275" s="24">
        <v>180</v>
      </c>
      <c r="X275" s="24"/>
      <c r="Y275" s="65">
        <f t="shared" si="34"/>
        <v>0</v>
      </c>
      <c r="Z275" s="65">
        <f>X275*Z$5</f>
        <v>0</v>
      </c>
      <c r="AC275" s="30">
        <f>(Y275*Z$5-0.65-T275)/T275</f>
        <v>-1.0086753512716464</v>
      </c>
      <c r="AD275" s="86">
        <f>Y275*Z$5-0.65-T275</f>
        <v>-75.574920000000006</v>
      </c>
      <c r="AE275" s="60" t="s">
        <v>636</v>
      </c>
      <c r="AF275" s="60" t="s">
        <v>1</v>
      </c>
      <c r="AG275" s="60" t="s">
        <v>639</v>
      </c>
    </row>
    <row r="276" spans="1:33">
      <c r="A276" s="59" t="s">
        <v>896</v>
      </c>
      <c r="B276" s="61" t="s">
        <v>259</v>
      </c>
      <c r="C276" s="68"/>
      <c r="D276" s="61">
        <v>109</v>
      </c>
      <c r="E276" s="61" t="s">
        <v>42</v>
      </c>
      <c r="F276" s="61" t="s">
        <v>5</v>
      </c>
      <c r="G276" s="61" t="s">
        <v>758</v>
      </c>
      <c r="H276" s="68" t="s">
        <v>926</v>
      </c>
      <c r="I276" s="20"/>
      <c r="J276" s="20"/>
      <c r="K276" s="20"/>
      <c r="L276" s="20"/>
      <c r="M276" s="20"/>
      <c r="N276" s="20"/>
      <c r="O276" s="21"/>
      <c r="P276" s="21">
        <v>32</v>
      </c>
      <c r="Q276" s="21"/>
      <c r="T276" s="148">
        <v>57.09</v>
      </c>
      <c r="X276" s="166">
        <v>145</v>
      </c>
      <c r="Y276" s="65">
        <f>X276/1.2</f>
        <v>120.83333333333334</v>
      </c>
      <c r="Z276" s="65">
        <f>X276*Z$6</f>
        <v>84.1</v>
      </c>
      <c r="AC276" s="30">
        <f>(Y276*Z$6-0.75-T276)/T276</f>
        <v>0.21445670578618539</v>
      </c>
      <c r="AD276" s="86">
        <f>Y276*Z$6-0.75-T276</f>
        <v>12.243333333333325</v>
      </c>
    </row>
    <row r="277" spans="1:33">
      <c r="C277" s="68" t="s">
        <v>422</v>
      </c>
      <c r="D277" s="61">
        <v>109</v>
      </c>
      <c r="E277" s="61" t="s">
        <v>42</v>
      </c>
      <c r="F277" s="61" t="s">
        <v>143</v>
      </c>
      <c r="G277" s="61" t="s">
        <v>145</v>
      </c>
      <c r="H277" s="68" t="s">
        <v>349</v>
      </c>
      <c r="I277" s="20">
        <v>4</v>
      </c>
      <c r="J277" s="20">
        <v>26</v>
      </c>
      <c r="K277" s="20">
        <v>14</v>
      </c>
      <c r="L277" s="20"/>
      <c r="M277" s="20">
        <v>21</v>
      </c>
      <c r="N277" s="103">
        <v>40</v>
      </c>
      <c r="O277" s="76"/>
      <c r="P277" s="20"/>
      <c r="Q277" s="21"/>
      <c r="R277" s="20">
        <v>101.89</v>
      </c>
      <c r="T277" s="85">
        <f t="shared" si="25"/>
        <v>69.896540000000002</v>
      </c>
      <c r="U277" s="25">
        <v>69.900000000000006</v>
      </c>
      <c r="W277" s="24">
        <v>170</v>
      </c>
      <c r="Y277" s="65">
        <f t="shared" si="34"/>
        <v>0</v>
      </c>
      <c r="Z277" s="65">
        <f>X277*Z$4</f>
        <v>0</v>
      </c>
      <c r="AC277" s="30">
        <f>(Y277*Z$4-0.65-T277)/T277</f>
        <v>-1.0092994588859479</v>
      </c>
      <c r="AD277" s="86">
        <f>Y277*Z$4-0.65-T277</f>
        <v>-70.546540000000007</v>
      </c>
      <c r="AE277" s="60" t="s">
        <v>636</v>
      </c>
      <c r="AF277" s="60" t="s">
        <v>1</v>
      </c>
      <c r="AG277" s="60" t="s">
        <v>642</v>
      </c>
    </row>
    <row r="278" spans="1:33">
      <c r="C278" s="68" t="s">
        <v>634</v>
      </c>
      <c r="D278" s="61">
        <v>109</v>
      </c>
      <c r="E278" s="61" t="s">
        <v>162</v>
      </c>
      <c r="F278" s="61" t="s">
        <v>143</v>
      </c>
      <c r="G278" s="61" t="s">
        <v>566</v>
      </c>
      <c r="H278" s="68" t="s">
        <v>572</v>
      </c>
      <c r="I278" s="20">
        <v>2</v>
      </c>
      <c r="J278" s="20">
        <v>30</v>
      </c>
      <c r="K278" s="20">
        <v>24</v>
      </c>
      <c r="L278" s="20"/>
      <c r="M278" s="20">
        <v>12</v>
      </c>
      <c r="N278" s="20"/>
      <c r="O278" s="21"/>
      <c r="P278" s="20"/>
      <c r="R278" s="20">
        <v>108.31</v>
      </c>
      <c r="T278" s="85">
        <f>R278*T$4</f>
        <v>74.300660000000008</v>
      </c>
      <c r="U278" s="25">
        <v>74.3</v>
      </c>
      <c r="W278" s="24">
        <v>180</v>
      </c>
      <c r="X278" s="24"/>
      <c r="Y278" s="65">
        <f>X278/1.2</f>
        <v>0</v>
      </c>
      <c r="Z278" s="65">
        <f>X278*Z$5</f>
        <v>0</v>
      </c>
      <c r="AC278" s="30">
        <f>(Y278*Z$5-0.65-T278)/T278</f>
        <v>-1.008748239921422</v>
      </c>
      <c r="AD278" s="86">
        <f>Y278*Z$5-0.65-T278</f>
        <v>-74.950660000000013</v>
      </c>
      <c r="AE278" s="60" t="s">
        <v>636</v>
      </c>
      <c r="AF278" s="60" t="s">
        <v>1</v>
      </c>
      <c r="AG278" s="60" t="s">
        <v>639</v>
      </c>
    </row>
    <row r="279" spans="1:33">
      <c r="B279" s="170" t="s">
        <v>234</v>
      </c>
      <c r="C279" s="68" t="s">
        <v>580</v>
      </c>
      <c r="D279" s="61">
        <v>97</v>
      </c>
      <c r="E279" s="61" t="s">
        <v>42</v>
      </c>
      <c r="F279" s="61" t="s">
        <v>0</v>
      </c>
      <c r="G279" s="61" t="s">
        <v>566</v>
      </c>
      <c r="H279" s="68" t="s">
        <v>572</v>
      </c>
      <c r="I279" s="20">
        <v>4</v>
      </c>
      <c r="J279" s="20">
        <v>8</v>
      </c>
      <c r="K279" s="20">
        <v>4</v>
      </c>
      <c r="L279" s="20"/>
      <c r="M279" s="20"/>
      <c r="N279" s="20">
        <v>8</v>
      </c>
      <c r="O279" s="21"/>
      <c r="P279" s="20"/>
      <c r="Q279" s="21"/>
      <c r="R279" s="20">
        <v>111.49</v>
      </c>
      <c r="T279" s="85">
        <f t="shared" si="25"/>
        <v>76.482140000000001</v>
      </c>
      <c r="U279" s="25">
        <v>85.05</v>
      </c>
      <c r="W279" s="24">
        <v>195</v>
      </c>
      <c r="X279" s="24"/>
      <c r="Y279" s="65">
        <f t="shared" si="34"/>
        <v>0</v>
      </c>
      <c r="Z279" s="65">
        <f>X279*Z$5</f>
        <v>0</v>
      </c>
      <c r="AC279" s="30">
        <f>(Y279*Z$5-0.65-U279)/U279</f>
        <v>-1.0076425631981187</v>
      </c>
      <c r="AD279" s="86">
        <f>Y279*Z$5-0.65-U279</f>
        <v>-85.7</v>
      </c>
      <c r="AE279" s="60" t="s">
        <v>636</v>
      </c>
      <c r="AF279" s="60" t="s">
        <v>1</v>
      </c>
      <c r="AG279" s="60" t="s">
        <v>639</v>
      </c>
    </row>
    <row r="280" spans="1:33">
      <c r="B280" s="76" t="s">
        <v>688</v>
      </c>
      <c r="C280" s="68"/>
      <c r="D280" s="61"/>
      <c r="E280" s="61"/>
      <c r="F280" s="61"/>
      <c r="G280" s="61"/>
      <c r="H280" s="68"/>
      <c r="I280" s="20"/>
      <c r="J280" s="20"/>
      <c r="K280" s="20"/>
      <c r="L280" s="20"/>
      <c r="M280" s="20"/>
      <c r="N280" s="20"/>
      <c r="O280" s="21"/>
      <c r="P280" s="20"/>
      <c r="Q280" s="21"/>
      <c r="T280" s="85"/>
      <c r="AC280" s="30"/>
      <c r="AD280" s="86"/>
    </row>
    <row r="281" spans="1:33">
      <c r="B281" s="60" t="s">
        <v>261</v>
      </c>
      <c r="C281" s="68" t="s">
        <v>739</v>
      </c>
      <c r="D281" s="61">
        <v>105</v>
      </c>
      <c r="E281" s="61" t="s">
        <v>41</v>
      </c>
      <c r="F281" s="61" t="s">
        <v>143</v>
      </c>
      <c r="G281" s="77" t="s">
        <v>566</v>
      </c>
      <c r="H281" s="84" t="s">
        <v>572</v>
      </c>
      <c r="I281" s="20">
        <v>8</v>
      </c>
      <c r="J281" s="20"/>
      <c r="K281" s="20"/>
      <c r="L281" s="20"/>
      <c r="M281" s="20"/>
      <c r="N281" s="20"/>
      <c r="O281" s="21"/>
      <c r="P281" s="20"/>
      <c r="Q281" s="21"/>
      <c r="R281" s="20">
        <v>156.09</v>
      </c>
      <c r="T281" s="85">
        <f t="shared" si="25"/>
        <v>107.07774000000001</v>
      </c>
      <c r="U281" s="25">
        <v>107.08</v>
      </c>
      <c r="W281" s="24">
        <v>250</v>
      </c>
      <c r="X281" s="24"/>
      <c r="Y281" s="65">
        <f t="shared" ref="Y281:Y287" si="35">X281/1.2</f>
        <v>0</v>
      </c>
      <c r="Z281" s="65">
        <f>X281*Z$5</f>
        <v>0</v>
      </c>
      <c r="AC281" s="30">
        <f>(Y281*Z$5-0.65-T281)/T281</f>
        <v>-1.006070355986221</v>
      </c>
      <c r="AD281" s="86">
        <f>Y281*Z$5-0.65-T281</f>
        <v>-107.72774000000001</v>
      </c>
      <c r="AE281" s="60" t="s">
        <v>636</v>
      </c>
      <c r="AF281" s="60" t="s">
        <v>1</v>
      </c>
      <c r="AG281" s="60" t="s">
        <v>641</v>
      </c>
    </row>
    <row r="282" spans="1:33">
      <c r="B282" s="60" t="s">
        <v>369</v>
      </c>
      <c r="C282" s="68" t="s">
        <v>740</v>
      </c>
      <c r="D282" s="61">
        <v>111</v>
      </c>
      <c r="E282" s="61" t="s">
        <v>42</v>
      </c>
      <c r="F282" s="61" t="s">
        <v>143</v>
      </c>
      <c r="G282" s="77" t="s">
        <v>566</v>
      </c>
      <c r="H282" s="84" t="s">
        <v>572</v>
      </c>
      <c r="I282" s="20">
        <v>4</v>
      </c>
      <c r="J282" s="20">
        <v>4</v>
      </c>
      <c r="K282" s="20"/>
      <c r="L282" s="20"/>
      <c r="M282" s="20"/>
      <c r="N282" s="20"/>
      <c r="O282" s="21"/>
      <c r="P282" s="20"/>
      <c r="Q282" s="21"/>
      <c r="R282" s="20">
        <v>154.72</v>
      </c>
      <c r="T282" s="85">
        <f t="shared" si="25"/>
        <v>106.13792000000001</v>
      </c>
      <c r="U282" s="25">
        <v>106.14</v>
      </c>
      <c r="W282" s="24">
        <v>250</v>
      </c>
      <c r="X282" s="24"/>
      <c r="Y282" s="65">
        <f t="shared" si="35"/>
        <v>0</v>
      </c>
      <c r="Z282" s="65">
        <f>X282*Z$5</f>
        <v>0</v>
      </c>
      <c r="AC282" s="30">
        <f>(Y282*Z$5-0.65-T282)/T282</f>
        <v>-1.0061241071993874</v>
      </c>
      <c r="AD282" s="86">
        <f>Y282*Z$5-0.65-T282</f>
        <v>-106.78792000000001</v>
      </c>
      <c r="AE282" s="60" t="s">
        <v>636</v>
      </c>
      <c r="AF282" s="60" t="s">
        <v>1</v>
      </c>
      <c r="AG282" s="60" t="s">
        <v>642</v>
      </c>
    </row>
    <row r="283" spans="1:33">
      <c r="A283" s="59" t="s">
        <v>896</v>
      </c>
      <c r="B283" s="60" t="s">
        <v>263</v>
      </c>
      <c r="C283" s="68"/>
      <c r="D283" s="61">
        <v>107</v>
      </c>
      <c r="E283" s="61" t="s">
        <v>41</v>
      </c>
      <c r="F283" s="61" t="s">
        <v>5</v>
      </c>
      <c r="G283" s="77" t="s">
        <v>758</v>
      </c>
      <c r="H283" s="84" t="s">
        <v>922</v>
      </c>
      <c r="I283" s="20"/>
      <c r="J283" s="20"/>
      <c r="K283" s="20"/>
      <c r="L283" s="20"/>
      <c r="M283" s="20"/>
      <c r="N283" s="20"/>
      <c r="O283" s="21"/>
      <c r="P283" s="21">
        <v>32</v>
      </c>
      <c r="Q283" s="21"/>
      <c r="T283" s="148">
        <v>52.55</v>
      </c>
      <c r="X283" s="166">
        <v>135</v>
      </c>
      <c r="Y283" s="65">
        <f>X283/1.2</f>
        <v>112.5</v>
      </c>
      <c r="Z283" s="65">
        <f>X283*Z$6</f>
        <v>78.3</v>
      </c>
      <c r="AC283" s="30">
        <f>(Y283*Z$6-0.75-T283)/T283</f>
        <v>0.22740247383444345</v>
      </c>
      <c r="AD283" s="86">
        <f>Y283*Z$6-0.75-T283</f>
        <v>11.950000000000003</v>
      </c>
    </row>
    <row r="284" spans="1:33">
      <c r="C284" s="68" t="s">
        <v>575</v>
      </c>
      <c r="D284" s="61">
        <v>107</v>
      </c>
      <c r="E284" s="61" t="s">
        <v>162</v>
      </c>
      <c r="F284" s="61" t="s">
        <v>143</v>
      </c>
      <c r="G284" s="61" t="s">
        <v>566</v>
      </c>
      <c r="H284" s="68" t="s">
        <v>572</v>
      </c>
      <c r="I284" s="20">
        <v>3</v>
      </c>
      <c r="J284" s="20">
        <v>25</v>
      </c>
      <c r="K284" s="20">
        <v>20</v>
      </c>
      <c r="L284" s="20"/>
      <c r="M284" s="20">
        <v>8</v>
      </c>
      <c r="N284" s="20">
        <v>12</v>
      </c>
      <c r="O284" s="21"/>
      <c r="P284" s="20"/>
      <c r="Q284" s="21"/>
      <c r="R284" s="20">
        <v>123.78</v>
      </c>
      <c r="T284" s="85">
        <f t="shared" si="25"/>
        <v>84.913080000000008</v>
      </c>
      <c r="U284" s="25">
        <v>84.91</v>
      </c>
      <c r="W284" s="24">
        <v>205</v>
      </c>
      <c r="X284" s="24"/>
      <c r="Y284" s="65">
        <f t="shared" si="35"/>
        <v>0</v>
      </c>
      <c r="Z284" s="65">
        <f>X284*Z$5</f>
        <v>0</v>
      </c>
      <c r="AC284" s="30">
        <f>(Y284*Z$5-0.65-T284)/T284</f>
        <v>-1.0076548866205302</v>
      </c>
      <c r="AD284" s="86">
        <f>Y284*Z$5-0.65-T284</f>
        <v>-85.563080000000014</v>
      </c>
      <c r="AE284" s="60" t="s">
        <v>636</v>
      </c>
      <c r="AF284" s="60" t="s">
        <v>647</v>
      </c>
      <c r="AG284" s="60" t="s">
        <v>642</v>
      </c>
    </row>
    <row r="285" spans="1:33">
      <c r="C285" s="68" t="s">
        <v>513</v>
      </c>
      <c r="D285" s="61">
        <v>107</v>
      </c>
      <c r="E285" s="61" t="s">
        <v>162</v>
      </c>
      <c r="F285" s="61" t="s">
        <v>143</v>
      </c>
      <c r="G285" s="61" t="s">
        <v>45</v>
      </c>
      <c r="H285" s="68" t="s">
        <v>512</v>
      </c>
      <c r="I285" s="20">
        <v>2</v>
      </c>
      <c r="J285" s="20">
        <v>4</v>
      </c>
      <c r="K285" s="20"/>
      <c r="L285" s="20"/>
      <c r="M285" s="20"/>
      <c r="N285" s="20"/>
      <c r="O285" s="21"/>
      <c r="P285" s="20"/>
      <c r="Q285" s="21"/>
      <c r="T285" s="85">
        <f t="shared" si="25"/>
        <v>0</v>
      </c>
      <c r="U285" s="25">
        <v>120</v>
      </c>
      <c r="W285" s="24">
        <v>250</v>
      </c>
      <c r="X285" s="24"/>
      <c r="Y285" s="65">
        <f t="shared" si="35"/>
        <v>0</v>
      </c>
      <c r="Z285" s="65">
        <f>X285*Z$4</f>
        <v>0</v>
      </c>
      <c r="AC285" s="30">
        <f>(Y285*Z$4-0.65-U285)/U285</f>
        <v>-1.0054166666666666</v>
      </c>
      <c r="AD285" s="86">
        <f>Y285*Z$4-0.65-U285</f>
        <v>-120.65</v>
      </c>
      <c r="AE285" s="60" t="s">
        <v>636</v>
      </c>
      <c r="AF285" s="60" t="s">
        <v>647</v>
      </c>
      <c r="AG285" s="60" t="s">
        <v>642</v>
      </c>
    </row>
    <row r="286" spans="1:33">
      <c r="B286" s="60" t="s">
        <v>264</v>
      </c>
      <c r="C286" s="68" t="s">
        <v>741</v>
      </c>
      <c r="D286" s="61">
        <v>110</v>
      </c>
      <c r="E286" s="61" t="s">
        <v>162</v>
      </c>
      <c r="F286" s="61" t="s">
        <v>143</v>
      </c>
      <c r="G286" s="61" t="s">
        <v>566</v>
      </c>
      <c r="H286" s="68" t="s">
        <v>572</v>
      </c>
      <c r="I286" s="20">
        <v>4</v>
      </c>
      <c r="J286" s="20">
        <v>4</v>
      </c>
      <c r="K286" s="20">
        <v>4</v>
      </c>
      <c r="L286" s="20"/>
      <c r="M286" s="20"/>
      <c r="N286" s="20"/>
      <c r="O286" s="21"/>
      <c r="P286" s="20"/>
      <c r="Q286" s="21"/>
      <c r="R286" s="20">
        <v>151.08000000000001</v>
      </c>
      <c r="T286" s="85">
        <f>R286*T$4</f>
        <v>103.64088000000001</v>
      </c>
      <c r="U286" s="25">
        <v>103.64</v>
      </c>
      <c r="W286" s="24">
        <v>250</v>
      </c>
      <c r="X286" s="24"/>
      <c r="Y286" s="65">
        <f t="shared" si="35"/>
        <v>0</v>
      </c>
      <c r="Z286" s="65">
        <f>X286*Z$5</f>
        <v>0</v>
      </c>
      <c r="AC286" s="30">
        <f>(Y286*Z$5-0.65-T286)/T286</f>
        <v>-1.0062716565123724</v>
      </c>
      <c r="AD286" s="86">
        <f>Y286*Z$5-0.65-T286</f>
        <v>-104.29088000000002</v>
      </c>
      <c r="AE286" s="60" t="s">
        <v>636</v>
      </c>
      <c r="AF286" s="60" t="s">
        <v>1</v>
      </c>
      <c r="AG286" s="60" t="s">
        <v>642</v>
      </c>
    </row>
    <row r="287" spans="1:33">
      <c r="B287" s="60" t="s">
        <v>268</v>
      </c>
      <c r="C287" s="68" t="s">
        <v>576</v>
      </c>
      <c r="D287" s="61">
        <v>111</v>
      </c>
      <c r="E287" s="61" t="s">
        <v>41</v>
      </c>
      <c r="F287" s="61" t="s">
        <v>143</v>
      </c>
      <c r="G287" s="61" t="s">
        <v>566</v>
      </c>
      <c r="H287" s="68" t="s">
        <v>572</v>
      </c>
      <c r="I287" s="20">
        <v>4</v>
      </c>
      <c r="J287" s="20">
        <v>8</v>
      </c>
      <c r="K287" s="20">
        <v>4</v>
      </c>
      <c r="L287" s="20"/>
      <c r="M287" s="20"/>
      <c r="N287" s="20">
        <v>8</v>
      </c>
      <c r="O287" s="21"/>
      <c r="P287" s="20"/>
      <c r="Q287" s="21"/>
      <c r="R287" s="20">
        <v>151.54</v>
      </c>
      <c r="T287" s="85">
        <f t="shared" ref="T287:T349" si="36">R287*T$4</f>
        <v>103.95644</v>
      </c>
      <c r="U287" s="25">
        <v>103.96</v>
      </c>
      <c r="W287" s="24">
        <v>250</v>
      </c>
      <c r="X287" s="24"/>
      <c r="Y287" s="65">
        <f t="shared" si="35"/>
        <v>0</v>
      </c>
      <c r="Z287" s="65">
        <f>X287*Z$5</f>
        <v>0</v>
      </c>
      <c r="AC287" s="30">
        <f>(Y287*Z$5-0.65-T287)/T287</f>
        <v>-1.0062526188853718</v>
      </c>
      <c r="AD287" s="86">
        <f>Y287*Z$5-0.65-T287</f>
        <v>-104.60644000000001</v>
      </c>
      <c r="AE287" s="60" t="s">
        <v>636</v>
      </c>
      <c r="AF287" s="60" t="s">
        <v>647</v>
      </c>
      <c r="AG287" s="60" t="s">
        <v>652</v>
      </c>
    </row>
    <row r="288" spans="1:33">
      <c r="B288" s="76" t="s">
        <v>689</v>
      </c>
      <c r="C288" s="68"/>
      <c r="D288" s="61"/>
      <c r="E288" s="61"/>
      <c r="F288" s="61"/>
      <c r="G288" s="61"/>
      <c r="H288" s="68"/>
      <c r="I288" s="20"/>
      <c r="J288" s="20"/>
      <c r="K288" s="20"/>
      <c r="L288" s="20"/>
      <c r="M288" s="20"/>
      <c r="N288" s="20"/>
      <c r="O288" s="21"/>
      <c r="P288" s="20"/>
      <c r="Q288" s="21"/>
      <c r="T288" s="85"/>
      <c r="AC288" s="30"/>
      <c r="AD288" s="86"/>
    </row>
    <row r="289" spans="1:33">
      <c r="B289" s="60" t="s">
        <v>277</v>
      </c>
      <c r="C289" s="68" t="s">
        <v>573</v>
      </c>
      <c r="D289" s="61">
        <v>110</v>
      </c>
      <c r="E289" s="61" t="s">
        <v>162</v>
      </c>
      <c r="F289" s="61" t="s">
        <v>143</v>
      </c>
      <c r="G289" s="61" t="s">
        <v>566</v>
      </c>
      <c r="H289" s="68" t="s">
        <v>572</v>
      </c>
      <c r="I289" s="20">
        <v>4</v>
      </c>
      <c r="J289" s="20">
        <v>12</v>
      </c>
      <c r="K289" s="20">
        <v>12</v>
      </c>
      <c r="L289" s="20"/>
      <c r="M289" s="20">
        <v>8</v>
      </c>
      <c r="N289" s="20">
        <v>12</v>
      </c>
      <c r="O289" s="21"/>
      <c r="P289" s="20"/>
      <c r="Q289" s="21"/>
      <c r="R289" s="20">
        <v>141.07</v>
      </c>
      <c r="T289" s="85">
        <f t="shared" si="36"/>
        <v>96.774020000000007</v>
      </c>
      <c r="U289" s="25">
        <v>96.78</v>
      </c>
      <c r="W289" s="24">
        <v>230</v>
      </c>
      <c r="X289" s="24"/>
      <c r="Y289" s="65">
        <f>X289/1.2</f>
        <v>0</v>
      </c>
      <c r="Z289" s="65">
        <f>X289*Z$5</f>
        <v>0</v>
      </c>
      <c r="AC289" s="30">
        <f>(Y289*Z$5-0.65-T289)/T289</f>
        <v>-1.0067166787119106</v>
      </c>
      <c r="AD289" s="86">
        <f>Y289*Z$5-0.65-T289</f>
        <v>-97.424020000000013</v>
      </c>
      <c r="AE289" s="60" t="s">
        <v>636</v>
      </c>
      <c r="AF289" s="60" t="s">
        <v>1</v>
      </c>
      <c r="AG289" s="60" t="s">
        <v>642</v>
      </c>
    </row>
    <row r="290" spans="1:33">
      <c r="B290" s="60" t="s">
        <v>279</v>
      </c>
      <c r="C290" s="68" t="s">
        <v>574</v>
      </c>
      <c r="D290" s="61">
        <v>106</v>
      </c>
      <c r="E290" s="61" t="s">
        <v>162</v>
      </c>
      <c r="F290" s="61" t="s">
        <v>143</v>
      </c>
      <c r="G290" s="61" t="s">
        <v>566</v>
      </c>
      <c r="H290" s="68" t="s">
        <v>572</v>
      </c>
      <c r="I290" s="20">
        <v>4</v>
      </c>
      <c r="J290" s="20">
        <v>12</v>
      </c>
      <c r="K290" s="20">
        <v>12</v>
      </c>
      <c r="L290" s="20"/>
      <c r="M290" s="20"/>
      <c r="N290" s="20">
        <v>12</v>
      </c>
      <c r="O290" s="21"/>
      <c r="P290" s="20"/>
      <c r="Q290" s="21"/>
      <c r="R290" s="20">
        <v>164.74</v>
      </c>
      <c r="T290" s="85">
        <f t="shared" si="36"/>
        <v>113.01164000000001</v>
      </c>
      <c r="U290" s="25">
        <v>113.01</v>
      </c>
      <c r="W290" s="24">
        <v>265</v>
      </c>
      <c r="X290" s="24"/>
      <c r="Y290" s="65">
        <f>X290/1.2</f>
        <v>0</v>
      </c>
      <c r="Z290" s="65">
        <f>X290*Z$5</f>
        <v>0</v>
      </c>
      <c r="AC290" s="30">
        <f>(Y290*Z$5-0.65-T290)/T290</f>
        <v>-1.0057516199216294</v>
      </c>
      <c r="AD290" s="86">
        <f>Y290*Z$5-0.65-T290</f>
        <v>-113.66164000000002</v>
      </c>
      <c r="AE290" s="60" t="s">
        <v>636</v>
      </c>
      <c r="AF290" s="60" t="s">
        <v>1</v>
      </c>
      <c r="AG290" s="60" t="s">
        <v>642</v>
      </c>
    </row>
    <row r="291" spans="1:33">
      <c r="B291" s="77" t="s">
        <v>690</v>
      </c>
      <c r="C291" s="68"/>
      <c r="D291" s="61"/>
      <c r="E291" s="61"/>
      <c r="F291" s="61"/>
      <c r="G291" s="61"/>
      <c r="H291" s="68"/>
      <c r="I291" s="20"/>
      <c r="J291" s="20"/>
      <c r="K291" s="20"/>
      <c r="L291" s="20"/>
      <c r="M291" s="20"/>
      <c r="N291" s="20"/>
      <c r="O291" s="21"/>
      <c r="P291" s="20"/>
      <c r="Q291" s="21"/>
      <c r="R291" s="26"/>
      <c r="S291" s="26"/>
      <c r="T291" s="85"/>
      <c r="AC291" s="30"/>
      <c r="AD291" s="86"/>
    </row>
    <row r="292" spans="1:33">
      <c r="B292" s="61" t="s">
        <v>315</v>
      </c>
      <c r="C292" s="68" t="s">
        <v>571</v>
      </c>
      <c r="D292" s="61">
        <v>107</v>
      </c>
      <c r="E292" s="61" t="s">
        <v>162</v>
      </c>
      <c r="F292" s="61" t="s">
        <v>143</v>
      </c>
      <c r="G292" s="61" t="s">
        <v>566</v>
      </c>
      <c r="H292" s="68" t="s">
        <v>572</v>
      </c>
      <c r="I292" s="20"/>
      <c r="J292" s="20">
        <v>14</v>
      </c>
      <c r="K292" s="20">
        <v>12</v>
      </c>
      <c r="L292" s="20"/>
      <c r="M292" s="20">
        <v>6</v>
      </c>
      <c r="N292" s="20">
        <v>12</v>
      </c>
      <c r="O292" s="21"/>
      <c r="P292" s="20"/>
      <c r="Q292" s="21"/>
      <c r="R292" s="26">
        <v>204.33</v>
      </c>
      <c r="S292" s="26"/>
      <c r="T292" s="85">
        <f t="shared" si="36"/>
        <v>140.17038000000002</v>
      </c>
      <c r="W292" s="24">
        <v>335</v>
      </c>
      <c r="X292" s="24"/>
      <c r="Y292" s="65">
        <f>X292/1.2</f>
        <v>0</v>
      </c>
      <c r="Z292" s="65">
        <f>X292*Z$5</f>
        <v>0</v>
      </c>
      <c r="AC292" s="30">
        <f>(Y292*Z$5-0.65-T292)/T292</f>
        <v>-1.0046372136538404</v>
      </c>
      <c r="AD292" s="86">
        <f>Y292*Z$5-0.65-T292</f>
        <v>-140.82038000000003</v>
      </c>
      <c r="AE292" s="60" t="s">
        <v>636</v>
      </c>
      <c r="AF292" s="60" t="s">
        <v>1</v>
      </c>
      <c r="AG292" s="60" t="s">
        <v>652</v>
      </c>
    </row>
    <row r="293" spans="1:33">
      <c r="B293" s="61"/>
      <c r="C293" s="68"/>
      <c r="D293" s="61"/>
      <c r="E293" s="61"/>
      <c r="F293" s="61"/>
      <c r="G293" s="61"/>
      <c r="H293" s="68"/>
      <c r="I293" s="20"/>
      <c r="J293" s="20"/>
      <c r="K293" s="20"/>
      <c r="L293" s="20"/>
      <c r="M293" s="20"/>
      <c r="N293" s="20"/>
      <c r="O293" s="21"/>
      <c r="P293" s="20"/>
      <c r="Q293" s="21"/>
      <c r="R293" s="26"/>
      <c r="S293" s="26"/>
      <c r="T293" s="85"/>
      <c r="AC293" s="30"/>
      <c r="AD293" s="86"/>
    </row>
    <row r="294" spans="1:33">
      <c r="B294" s="84" t="s">
        <v>33</v>
      </c>
      <c r="C294" s="76"/>
      <c r="D294" s="77"/>
      <c r="E294" s="77"/>
      <c r="F294" s="77"/>
      <c r="G294" s="61"/>
      <c r="H294" s="68"/>
      <c r="I294" s="20"/>
      <c r="J294" s="20"/>
      <c r="K294" s="20"/>
      <c r="L294" s="20"/>
      <c r="M294" s="20"/>
      <c r="N294" s="20"/>
      <c r="O294" s="21"/>
      <c r="P294" s="20"/>
      <c r="Q294" s="21"/>
      <c r="R294" s="26"/>
      <c r="S294" s="26"/>
      <c r="T294" s="85"/>
      <c r="AC294" s="30"/>
      <c r="AD294" s="86"/>
    </row>
    <row r="295" spans="1:33">
      <c r="B295" s="84" t="s">
        <v>125</v>
      </c>
      <c r="D295" s="61"/>
      <c r="E295" s="61"/>
      <c r="F295" s="61"/>
      <c r="G295" s="61"/>
      <c r="H295" s="68"/>
      <c r="I295" s="20"/>
      <c r="J295" s="20"/>
      <c r="K295" s="20"/>
      <c r="L295" s="20"/>
      <c r="M295" s="20"/>
      <c r="N295" s="20"/>
      <c r="O295" s="21"/>
      <c r="P295" s="20"/>
      <c r="Q295" s="21"/>
      <c r="R295" s="26"/>
      <c r="S295" s="26"/>
      <c r="T295" s="85"/>
      <c r="AC295" s="30"/>
      <c r="AD295" s="86"/>
    </row>
    <row r="296" spans="1:33">
      <c r="B296" s="61" t="s">
        <v>134</v>
      </c>
      <c r="C296" s="60">
        <v>4430350</v>
      </c>
      <c r="D296" s="61" t="s">
        <v>10</v>
      </c>
      <c r="E296" s="61" t="s">
        <v>43</v>
      </c>
      <c r="F296" s="61" t="s">
        <v>1</v>
      </c>
      <c r="G296" s="61" t="s">
        <v>145</v>
      </c>
      <c r="H296" s="68" t="s">
        <v>537</v>
      </c>
      <c r="I296" s="20">
        <v>8</v>
      </c>
      <c r="J296" s="20">
        <v>8</v>
      </c>
      <c r="K296" s="20">
        <v>4</v>
      </c>
      <c r="L296" s="20"/>
      <c r="M296" s="20" t="s">
        <v>669</v>
      </c>
      <c r="N296" s="20">
        <v>20</v>
      </c>
      <c r="O296" s="21"/>
      <c r="P296" s="20"/>
      <c r="Q296" s="21"/>
      <c r="R296" s="20">
        <v>57.18</v>
      </c>
      <c r="T296" s="85">
        <f t="shared" si="36"/>
        <v>39.225480000000005</v>
      </c>
      <c r="U296" s="25">
        <v>39.53</v>
      </c>
      <c r="W296" s="24">
        <v>95</v>
      </c>
      <c r="Y296" s="65">
        <f t="shared" ref="Y296:Y301" si="37">X296/1.2</f>
        <v>0</v>
      </c>
      <c r="Z296" s="65">
        <f>X296*Z$4</f>
        <v>0</v>
      </c>
      <c r="AC296" s="30">
        <f>(Y296*Z$4-0.65-T296)/T296</f>
        <v>-1.0165708615930258</v>
      </c>
      <c r="AD296" s="86">
        <f>Y296*Z$4-0.65-T296</f>
        <v>-39.875480000000003</v>
      </c>
      <c r="AE296" s="60" t="s">
        <v>636</v>
      </c>
      <c r="AF296" s="60" t="s">
        <v>1</v>
      </c>
      <c r="AG296" s="60" t="s">
        <v>641</v>
      </c>
    </row>
    <row r="297" spans="1:33">
      <c r="B297" s="61" t="s">
        <v>135</v>
      </c>
      <c r="C297" s="68" t="s">
        <v>681</v>
      </c>
      <c r="D297" s="61" t="s">
        <v>11</v>
      </c>
      <c r="E297" s="61" t="s">
        <v>43</v>
      </c>
      <c r="F297" s="61" t="s">
        <v>1</v>
      </c>
      <c r="G297" s="61" t="s">
        <v>145</v>
      </c>
      <c r="H297" s="68" t="s">
        <v>537</v>
      </c>
      <c r="I297" s="20">
        <v>8</v>
      </c>
      <c r="J297" s="20">
        <v>8</v>
      </c>
      <c r="K297" s="20">
        <v>2</v>
      </c>
      <c r="L297" s="20"/>
      <c r="M297" s="20" t="s">
        <v>670</v>
      </c>
      <c r="N297" s="20">
        <v>8</v>
      </c>
      <c r="O297" s="21"/>
      <c r="P297" s="20"/>
      <c r="Q297" s="21"/>
      <c r="R297" s="20">
        <v>71.8</v>
      </c>
      <c r="T297" s="85">
        <f t="shared" si="36"/>
        <v>49.254800000000003</v>
      </c>
      <c r="U297" s="25">
        <v>49.47</v>
      </c>
      <c r="V297" s="104"/>
      <c r="W297" s="105">
        <v>118</v>
      </c>
      <c r="X297" s="106"/>
      <c r="Y297" s="65">
        <f t="shared" si="37"/>
        <v>0</v>
      </c>
      <c r="Z297" s="65">
        <f>X297*Z$4</f>
        <v>0</v>
      </c>
      <c r="AC297" s="30">
        <f>(Y297*Z$4-0.65-T297)/T297</f>
        <v>-1.0131966833689305</v>
      </c>
      <c r="AD297" s="86">
        <f>Y297*Z$4-0.65-T297</f>
        <v>-49.904800000000002</v>
      </c>
      <c r="AE297" s="60" t="s">
        <v>636</v>
      </c>
      <c r="AF297" s="60" t="s">
        <v>1</v>
      </c>
      <c r="AG297" s="60" t="s">
        <v>641</v>
      </c>
    </row>
    <row r="298" spans="1:33">
      <c r="B298" s="61" t="s">
        <v>76</v>
      </c>
      <c r="C298" s="68" t="s">
        <v>543</v>
      </c>
      <c r="D298" s="61" t="s">
        <v>14</v>
      </c>
      <c r="E298" s="61" t="s">
        <v>44</v>
      </c>
      <c r="F298" s="61" t="s">
        <v>1</v>
      </c>
      <c r="G298" s="61" t="s">
        <v>145</v>
      </c>
      <c r="H298" s="68" t="s">
        <v>537</v>
      </c>
      <c r="I298" s="20"/>
      <c r="J298" s="20"/>
      <c r="K298" s="20"/>
      <c r="L298" s="20"/>
      <c r="M298" s="20" t="s">
        <v>671</v>
      </c>
      <c r="N298" s="20">
        <v>0</v>
      </c>
      <c r="O298" s="87"/>
      <c r="P298" s="20"/>
      <c r="Q298" s="21"/>
      <c r="R298" s="20">
        <v>61.48</v>
      </c>
      <c r="T298" s="85">
        <f t="shared" si="36"/>
        <v>42.175280000000001</v>
      </c>
      <c r="V298" s="104"/>
      <c r="W298" s="105">
        <v>110</v>
      </c>
      <c r="X298" s="106"/>
      <c r="Y298" s="65">
        <f t="shared" si="37"/>
        <v>0</v>
      </c>
      <c r="Z298" s="65">
        <f>X298*Z$4</f>
        <v>0</v>
      </c>
      <c r="AC298" s="30">
        <f>(Y298*Z$4-0.65-T298)/T298</f>
        <v>-1.0154118715987184</v>
      </c>
      <c r="AD298" s="86">
        <f>Y298*Z$4-0.65-T298</f>
        <v>-42.825279999999999</v>
      </c>
      <c r="AE298" s="60" t="s">
        <v>636</v>
      </c>
      <c r="AF298" s="60" t="s">
        <v>1</v>
      </c>
      <c r="AG298" s="60" t="s">
        <v>641</v>
      </c>
    </row>
    <row r="299" spans="1:33">
      <c r="B299" s="61" t="s">
        <v>137</v>
      </c>
      <c r="C299" s="68" t="s">
        <v>468</v>
      </c>
      <c r="D299" s="61" t="s">
        <v>164</v>
      </c>
      <c r="E299" s="61" t="s">
        <v>44</v>
      </c>
      <c r="F299" s="61" t="s">
        <v>1</v>
      </c>
      <c r="G299" s="61" t="s">
        <v>145</v>
      </c>
      <c r="H299" s="68" t="s">
        <v>148</v>
      </c>
      <c r="I299" s="20"/>
      <c r="J299" s="20"/>
      <c r="K299" s="20"/>
      <c r="L299" s="20"/>
      <c r="M299" s="20"/>
      <c r="N299" s="20">
        <v>0</v>
      </c>
      <c r="O299" s="21"/>
      <c r="P299" s="20"/>
      <c r="Q299" s="21"/>
      <c r="R299" s="20">
        <v>73.95</v>
      </c>
      <c r="T299" s="85">
        <f t="shared" si="36"/>
        <v>50.729700000000008</v>
      </c>
      <c r="V299" s="104"/>
      <c r="W299" s="105">
        <v>130</v>
      </c>
      <c r="X299" s="106"/>
      <c r="Y299" s="65">
        <f t="shared" si="37"/>
        <v>0</v>
      </c>
      <c r="Z299" s="65">
        <f>X299*Z$4</f>
        <v>0</v>
      </c>
      <c r="AC299" s="30">
        <f>(Y299*Z$4-0.65-T299)/T299</f>
        <v>-1.0128130069761894</v>
      </c>
      <c r="AD299" s="86">
        <f>Y299*Z$4-0.65-T299</f>
        <v>-51.379700000000007</v>
      </c>
      <c r="AE299" s="60" t="s">
        <v>636</v>
      </c>
      <c r="AF299" s="60" t="s">
        <v>1</v>
      </c>
      <c r="AG299" s="60" t="s">
        <v>641</v>
      </c>
    </row>
    <row r="300" spans="1:33">
      <c r="A300" s="59" t="s">
        <v>896</v>
      </c>
      <c r="B300" s="61" t="s">
        <v>52</v>
      </c>
      <c r="C300" s="68"/>
      <c r="D300" s="61" t="s">
        <v>925</v>
      </c>
      <c r="E300" s="61" t="s">
        <v>39</v>
      </c>
      <c r="F300" s="61" t="s">
        <v>1</v>
      </c>
      <c r="G300" s="61" t="s">
        <v>758</v>
      </c>
      <c r="H300" s="68" t="s">
        <v>924</v>
      </c>
      <c r="I300" s="20"/>
      <c r="J300" s="20"/>
      <c r="K300" s="20"/>
      <c r="L300" s="20"/>
      <c r="M300" s="20"/>
      <c r="N300" s="20"/>
      <c r="O300" s="21"/>
      <c r="P300" s="21">
        <v>40</v>
      </c>
      <c r="Q300" s="21"/>
      <c r="T300" s="148">
        <v>23.57</v>
      </c>
      <c r="V300" s="104"/>
      <c r="W300" s="105"/>
      <c r="X300" s="166">
        <v>65</v>
      </c>
      <c r="Y300" s="65">
        <f t="shared" si="37"/>
        <v>54.166666666666671</v>
      </c>
      <c r="Z300" s="65">
        <f>X300*Z$6</f>
        <v>37.699999999999996</v>
      </c>
      <c r="AC300" s="30">
        <f>(Y300*Z$6-0.75-T300)/T300</f>
        <v>0.30108895488615472</v>
      </c>
      <c r="AD300" s="86">
        <f>Y300*Z$6-0.75-T300</f>
        <v>7.0966666666666676</v>
      </c>
    </row>
    <row r="301" spans="1:33">
      <c r="C301" s="68" t="s">
        <v>548</v>
      </c>
      <c r="D301" s="61" t="s">
        <v>386</v>
      </c>
      <c r="E301" s="61" t="s">
        <v>39</v>
      </c>
      <c r="F301" s="61" t="s">
        <v>1</v>
      </c>
      <c r="G301" s="61" t="s">
        <v>145</v>
      </c>
      <c r="H301" s="68" t="s">
        <v>537</v>
      </c>
      <c r="I301" s="20">
        <v>8</v>
      </c>
      <c r="J301" s="20">
        <v>50</v>
      </c>
      <c r="K301" s="20">
        <v>46</v>
      </c>
      <c r="L301" s="20"/>
      <c r="M301" s="20" t="s">
        <v>672</v>
      </c>
      <c r="N301" s="20">
        <v>40</v>
      </c>
      <c r="O301" s="21"/>
      <c r="P301" s="20"/>
      <c r="Q301" s="21"/>
      <c r="R301" s="20">
        <v>56.75</v>
      </c>
      <c r="T301" s="85">
        <f t="shared" si="36"/>
        <v>38.930500000000002</v>
      </c>
      <c r="U301" s="25">
        <v>38.93</v>
      </c>
      <c r="V301" s="104"/>
      <c r="W301" s="105">
        <v>100</v>
      </c>
      <c r="X301" s="106"/>
      <c r="Y301" s="65">
        <f t="shared" si="37"/>
        <v>0</v>
      </c>
      <c r="Z301" s="65">
        <f>X301*Z$4</f>
        <v>0</v>
      </c>
      <c r="AC301" s="30">
        <f>(Y301*Z$4-0.65-T301)/T301</f>
        <v>-1.0166964205443032</v>
      </c>
      <c r="AD301" s="86">
        <f>Y301*Z$4-0.65-T301</f>
        <v>-39.580500000000001</v>
      </c>
      <c r="AE301" s="60" t="s">
        <v>636</v>
      </c>
      <c r="AF301" s="60" t="s">
        <v>1</v>
      </c>
      <c r="AG301" s="60" t="s">
        <v>641</v>
      </c>
    </row>
    <row r="302" spans="1:33">
      <c r="B302" s="84" t="s">
        <v>126</v>
      </c>
      <c r="D302" s="61"/>
      <c r="E302" s="61"/>
      <c r="F302" s="61"/>
      <c r="G302" s="61"/>
      <c r="H302" s="68"/>
      <c r="I302" s="20"/>
      <c r="J302" s="20"/>
      <c r="K302" s="20"/>
      <c r="L302" s="20"/>
      <c r="M302" s="20"/>
      <c r="N302" s="20"/>
      <c r="O302" s="21"/>
      <c r="P302" s="20"/>
      <c r="Q302" s="21"/>
      <c r="R302" s="26"/>
      <c r="S302" s="26"/>
      <c r="T302" s="85"/>
      <c r="V302" s="104"/>
      <c r="W302" s="105"/>
      <c r="X302" s="106"/>
      <c r="AC302" s="30"/>
      <c r="AD302" s="86"/>
    </row>
    <row r="303" spans="1:33">
      <c r="B303" s="68" t="s">
        <v>77</v>
      </c>
      <c r="C303" s="60">
        <v>1953015831</v>
      </c>
      <c r="D303" s="61" t="s">
        <v>15</v>
      </c>
      <c r="E303" s="61" t="s">
        <v>44</v>
      </c>
      <c r="F303" s="61" t="s">
        <v>1</v>
      </c>
      <c r="G303" s="88" t="s">
        <v>758</v>
      </c>
      <c r="H303" s="89" t="s">
        <v>760</v>
      </c>
      <c r="I303" s="20">
        <v>11</v>
      </c>
      <c r="J303" s="20">
        <v>29</v>
      </c>
      <c r="K303" s="20"/>
      <c r="L303" s="20"/>
      <c r="M303" s="20"/>
      <c r="N303" s="20"/>
      <c r="O303" s="21"/>
      <c r="P303" s="20"/>
      <c r="Q303" s="21"/>
      <c r="R303" s="26"/>
      <c r="S303" s="26"/>
      <c r="T303" s="85">
        <v>34.35</v>
      </c>
      <c r="U303" s="25">
        <v>34.35</v>
      </c>
      <c r="V303" s="104"/>
      <c r="W303" s="105">
        <v>85</v>
      </c>
      <c r="X303" s="166">
        <v>85</v>
      </c>
      <c r="Y303" s="65">
        <f>X303/1.2</f>
        <v>70.833333333333343</v>
      </c>
      <c r="Z303" s="65">
        <f>X303*Z$6</f>
        <v>49.3</v>
      </c>
      <c r="AC303" s="30">
        <f>(Y303*Z$6-0.75-T303)/T303</f>
        <v>0.17418728772440564</v>
      </c>
      <c r="AD303" s="86">
        <f>Y303*Z$6-0.75-T303</f>
        <v>5.9833333333333343</v>
      </c>
      <c r="AE303" s="60" t="s">
        <v>636</v>
      </c>
      <c r="AF303" s="60" t="s">
        <v>636</v>
      </c>
      <c r="AG303" s="60" t="s">
        <v>645</v>
      </c>
    </row>
    <row r="304" spans="1:33">
      <c r="B304" s="68"/>
      <c r="D304" s="61" t="s">
        <v>15</v>
      </c>
      <c r="E304" s="61" t="s">
        <v>44</v>
      </c>
      <c r="F304" s="61" t="s">
        <v>1</v>
      </c>
      <c r="G304" s="88" t="s">
        <v>758</v>
      </c>
      <c r="H304" s="89" t="s">
        <v>923</v>
      </c>
      <c r="I304" s="20"/>
      <c r="J304" s="20"/>
      <c r="K304" s="20"/>
      <c r="L304" s="20"/>
      <c r="M304" s="20"/>
      <c r="N304" s="20"/>
      <c r="O304" s="21"/>
      <c r="P304" s="21">
        <v>75</v>
      </c>
      <c r="Q304" s="21"/>
      <c r="R304" s="26"/>
      <c r="S304" s="26"/>
      <c r="T304" s="148">
        <v>36.57</v>
      </c>
      <c r="V304" s="104"/>
      <c r="W304" s="105"/>
      <c r="X304" s="166">
        <v>90</v>
      </c>
      <c r="Y304" s="65">
        <f>X304/1.2</f>
        <v>75</v>
      </c>
      <c r="Z304" s="65">
        <f>X304*Z$6</f>
        <v>52.199999999999996</v>
      </c>
      <c r="AC304" s="30">
        <f>(Y304*Z$6-0.75-T304)/T304</f>
        <v>0.16899097621000819</v>
      </c>
      <c r="AD304" s="86">
        <f>Y304*Z$6-0.75-T304</f>
        <v>6.18</v>
      </c>
    </row>
    <row r="305" spans="2:33">
      <c r="C305" s="68" t="s">
        <v>486</v>
      </c>
      <c r="D305" s="61" t="s">
        <v>15</v>
      </c>
      <c r="E305" s="61" t="s">
        <v>44</v>
      </c>
      <c r="F305" s="61" t="s">
        <v>1</v>
      </c>
      <c r="G305" s="61" t="s">
        <v>128</v>
      </c>
      <c r="H305" s="68" t="s">
        <v>624</v>
      </c>
      <c r="I305" s="20"/>
      <c r="J305" s="20">
        <v>46</v>
      </c>
      <c r="K305" s="20">
        <v>38</v>
      </c>
      <c r="L305" s="20"/>
      <c r="M305" s="20" t="s">
        <v>673</v>
      </c>
      <c r="N305" s="20">
        <v>150</v>
      </c>
      <c r="O305" s="21"/>
      <c r="P305" s="20"/>
      <c r="R305" s="20">
        <v>58.35</v>
      </c>
      <c r="T305" s="85">
        <f t="shared" si="36"/>
        <v>40.028100000000002</v>
      </c>
      <c r="V305" s="104"/>
      <c r="W305" s="105">
        <v>98</v>
      </c>
      <c r="X305" s="105"/>
      <c r="Y305" s="65">
        <f t="shared" ref="Y305:Y316" si="38">X305/1.2</f>
        <v>0</v>
      </c>
      <c r="Z305" s="65">
        <f t="shared" ref="Z305:Z316" si="39">X305*Z$4</f>
        <v>0</v>
      </c>
      <c r="AC305" s="30">
        <f>(Y305*Z$4-0.65-T305)/T305</f>
        <v>-1.0162385923888468</v>
      </c>
      <c r="AD305" s="86">
        <f>Y305*Z$4-0.65-T305</f>
        <v>-40.678100000000001</v>
      </c>
      <c r="AE305" s="60" t="s">
        <v>636</v>
      </c>
      <c r="AF305" s="60" t="s">
        <v>1</v>
      </c>
      <c r="AG305" s="60" t="s">
        <v>641</v>
      </c>
    </row>
    <row r="306" spans="2:33">
      <c r="B306" s="68"/>
      <c r="C306" s="68" t="s">
        <v>544</v>
      </c>
      <c r="D306" s="61" t="s">
        <v>15</v>
      </c>
      <c r="E306" s="61" t="s">
        <v>44</v>
      </c>
      <c r="F306" s="61" t="s">
        <v>1</v>
      </c>
      <c r="G306" s="61" t="s">
        <v>145</v>
      </c>
      <c r="H306" s="68" t="s">
        <v>537</v>
      </c>
      <c r="I306" s="20">
        <v>18</v>
      </c>
      <c r="J306" s="20">
        <v>110</v>
      </c>
      <c r="K306" s="20">
        <v>71</v>
      </c>
      <c r="L306" s="20"/>
      <c r="M306" s="20">
        <v>57</v>
      </c>
      <c r="N306" s="20"/>
      <c r="O306" s="21"/>
      <c r="P306" s="20"/>
      <c r="Q306" s="21"/>
      <c r="R306" s="20">
        <v>62.34</v>
      </c>
      <c r="T306" s="85">
        <f t="shared" si="36"/>
        <v>42.765240000000006</v>
      </c>
      <c r="U306" s="25">
        <v>42.77</v>
      </c>
      <c r="V306" s="104"/>
      <c r="W306" s="105">
        <v>105</v>
      </c>
      <c r="X306" s="106"/>
      <c r="Y306" s="65">
        <f t="shared" si="38"/>
        <v>0</v>
      </c>
      <c r="Z306" s="65">
        <f t="shared" si="39"/>
        <v>0</v>
      </c>
      <c r="AC306" s="30">
        <f>(Y306*Z$4-0.65-T306)/T306</f>
        <v>-1.0151992599597242</v>
      </c>
      <c r="AD306" s="86">
        <f>Y306*Z$4-0.65-T306</f>
        <v>-43.415240000000004</v>
      </c>
      <c r="AE306" s="60" t="s">
        <v>636</v>
      </c>
      <c r="AF306" s="60" t="s">
        <v>1</v>
      </c>
      <c r="AG306" s="60" t="s">
        <v>641</v>
      </c>
    </row>
    <row r="307" spans="2:33">
      <c r="C307" s="68" t="s">
        <v>491</v>
      </c>
      <c r="D307" s="61" t="s">
        <v>15</v>
      </c>
      <c r="E307" s="61" t="s">
        <v>44</v>
      </c>
      <c r="F307" s="61" t="s">
        <v>1</v>
      </c>
      <c r="G307" s="61" t="s">
        <v>490</v>
      </c>
      <c r="H307" s="68" t="s">
        <v>625</v>
      </c>
      <c r="I307" s="20">
        <v>8</v>
      </c>
      <c r="J307" s="20">
        <v>22</v>
      </c>
      <c r="K307" s="20">
        <v>22</v>
      </c>
      <c r="L307" s="20"/>
      <c r="M307" s="20">
        <v>20</v>
      </c>
      <c r="N307" s="20"/>
      <c r="O307" s="21"/>
      <c r="P307" s="20"/>
      <c r="Q307" s="21"/>
      <c r="R307" s="20">
        <v>60.25</v>
      </c>
      <c r="T307" s="85">
        <f t="shared" si="36"/>
        <v>41.331500000000005</v>
      </c>
      <c r="U307" s="25">
        <v>41.33</v>
      </c>
      <c r="V307" s="104"/>
      <c r="W307" s="105">
        <v>113</v>
      </c>
      <c r="X307" s="105"/>
      <c r="Y307" s="65">
        <f t="shared" si="38"/>
        <v>0</v>
      </c>
      <c r="Z307" s="65">
        <f>X307*Z$6</f>
        <v>0</v>
      </c>
      <c r="AC307" s="30">
        <f>(Y307*Z$6-0.65-T307)/T307</f>
        <v>-1.0157265039981611</v>
      </c>
      <c r="AD307" s="86">
        <f>Y307*Z$6-0.65-T307</f>
        <v>-41.981500000000004</v>
      </c>
      <c r="AE307" s="60" t="s">
        <v>636</v>
      </c>
      <c r="AF307" s="60" t="s">
        <v>1</v>
      </c>
      <c r="AG307" s="60" t="s">
        <v>641</v>
      </c>
    </row>
    <row r="308" spans="2:33">
      <c r="B308" s="61" t="s">
        <v>107</v>
      </c>
      <c r="C308" s="68" t="s">
        <v>434</v>
      </c>
      <c r="D308" s="61" t="s">
        <v>11</v>
      </c>
      <c r="E308" s="61" t="s">
        <v>44</v>
      </c>
      <c r="F308" s="61" t="s">
        <v>1</v>
      </c>
      <c r="G308" s="61" t="s">
        <v>145</v>
      </c>
      <c r="H308" s="68" t="s">
        <v>148</v>
      </c>
      <c r="I308" s="20"/>
      <c r="J308" s="20">
        <v>14</v>
      </c>
      <c r="K308" s="20">
        <v>14</v>
      </c>
      <c r="L308" s="20"/>
      <c r="M308" s="20">
        <v>4</v>
      </c>
      <c r="N308" s="20">
        <v>8</v>
      </c>
      <c r="O308" s="21"/>
      <c r="P308" s="20"/>
      <c r="Q308" s="21"/>
      <c r="T308" s="85">
        <f t="shared" si="36"/>
        <v>0</v>
      </c>
      <c r="V308" s="104"/>
      <c r="W308" s="105">
        <v>120</v>
      </c>
      <c r="X308" s="106"/>
      <c r="Y308" s="65">
        <f t="shared" si="38"/>
        <v>0</v>
      </c>
      <c r="Z308" s="65">
        <f t="shared" si="39"/>
        <v>0</v>
      </c>
      <c r="AC308" s="30" t="e">
        <f>(Y308*Z$4-0.65-U308)/U308</f>
        <v>#DIV/0!</v>
      </c>
      <c r="AD308" s="86">
        <f>Y308*Z$4-0.65-U308</f>
        <v>-0.65</v>
      </c>
      <c r="AE308" s="60" t="s">
        <v>636</v>
      </c>
      <c r="AF308" s="60" t="s">
        <v>1</v>
      </c>
      <c r="AG308" s="60" t="s">
        <v>641</v>
      </c>
    </row>
    <row r="309" spans="2:33">
      <c r="B309" s="61"/>
      <c r="C309" s="68" t="s">
        <v>545</v>
      </c>
      <c r="D309" s="61" t="s">
        <v>11</v>
      </c>
      <c r="E309" s="61" t="s">
        <v>44</v>
      </c>
      <c r="F309" s="61" t="s">
        <v>1</v>
      </c>
      <c r="G309" s="61" t="s">
        <v>145</v>
      </c>
      <c r="H309" s="68" t="s">
        <v>537</v>
      </c>
      <c r="I309" s="20">
        <v>4</v>
      </c>
      <c r="J309" s="20">
        <v>11</v>
      </c>
      <c r="K309" s="20">
        <v>9</v>
      </c>
      <c r="L309" s="20"/>
      <c r="M309" s="20">
        <v>4</v>
      </c>
      <c r="N309" s="20"/>
      <c r="O309" s="21"/>
      <c r="P309" s="20"/>
      <c r="Q309" s="21"/>
      <c r="R309" s="20">
        <v>72.66</v>
      </c>
      <c r="T309" s="85">
        <f t="shared" si="36"/>
        <v>49.844760000000001</v>
      </c>
      <c r="U309" s="25">
        <v>49.84</v>
      </c>
      <c r="V309" s="104"/>
      <c r="W309" s="105">
        <v>125</v>
      </c>
      <c r="X309" s="106"/>
      <c r="Y309" s="65">
        <f t="shared" si="38"/>
        <v>0</v>
      </c>
      <c r="Z309" s="65">
        <f t="shared" si="39"/>
        <v>0</v>
      </c>
      <c r="AC309" s="30">
        <f>(Y309*Z$4-0.65-T309)/T309</f>
        <v>-1.0130404881074762</v>
      </c>
      <c r="AD309" s="86">
        <f>Y309*Z$4-0.65-T309</f>
        <v>-50.494759999999999</v>
      </c>
      <c r="AE309" s="60" t="s">
        <v>636</v>
      </c>
      <c r="AF309" s="60" t="s">
        <v>1</v>
      </c>
      <c r="AG309" s="60" t="s">
        <v>641</v>
      </c>
    </row>
    <row r="310" spans="2:33">
      <c r="B310" s="61" t="s">
        <v>218</v>
      </c>
      <c r="C310" s="68" t="s">
        <v>546</v>
      </c>
      <c r="D310" s="61" t="s">
        <v>12</v>
      </c>
      <c r="E310" s="61" t="s">
        <v>44</v>
      </c>
      <c r="F310" s="61" t="s">
        <v>1</v>
      </c>
      <c r="G310" s="61" t="s">
        <v>145</v>
      </c>
      <c r="H310" s="68" t="s">
        <v>537</v>
      </c>
      <c r="I310" s="20">
        <v>7</v>
      </c>
      <c r="J310" s="20" t="s">
        <v>802</v>
      </c>
      <c r="K310" s="20" t="s">
        <v>828</v>
      </c>
      <c r="L310" s="20"/>
      <c r="M310" s="20" t="s">
        <v>674</v>
      </c>
      <c r="N310" s="20">
        <v>12</v>
      </c>
      <c r="O310" s="21"/>
      <c r="P310" s="20"/>
      <c r="Q310" s="21"/>
      <c r="R310" s="20">
        <v>84.69</v>
      </c>
      <c r="T310" s="85">
        <f t="shared" si="36"/>
        <v>58.097340000000003</v>
      </c>
      <c r="U310" s="25">
        <v>58.1</v>
      </c>
      <c r="V310" s="104"/>
      <c r="W310" s="105">
        <v>140</v>
      </c>
      <c r="X310" s="106"/>
      <c r="Y310" s="65">
        <f t="shared" si="38"/>
        <v>0</v>
      </c>
      <c r="Z310" s="65">
        <f t="shared" si="39"/>
        <v>0</v>
      </c>
      <c r="AC310" s="30">
        <f>(Y310*Z$4-0.65-T310)/T310</f>
        <v>-1.0111881198003212</v>
      </c>
      <c r="AD310" s="86">
        <f>Y310*Z$4-0.65-T310</f>
        <v>-58.747340000000001</v>
      </c>
      <c r="AE310" s="60" t="s">
        <v>636</v>
      </c>
      <c r="AF310" s="60" t="s">
        <v>1</v>
      </c>
      <c r="AG310" s="60" t="s">
        <v>641</v>
      </c>
    </row>
    <row r="311" spans="2:33">
      <c r="B311" s="61" t="s">
        <v>136</v>
      </c>
      <c r="C311" s="68" t="s">
        <v>862</v>
      </c>
      <c r="D311" s="61" t="s">
        <v>13</v>
      </c>
      <c r="E311" s="61" t="s">
        <v>44</v>
      </c>
      <c r="F311" s="61" t="s">
        <v>1</v>
      </c>
      <c r="G311" s="88" t="s">
        <v>758</v>
      </c>
      <c r="H311" s="89" t="s">
        <v>760</v>
      </c>
      <c r="I311" s="20">
        <v>16</v>
      </c>
      <c r="J311" s="20">
        <v>24</v>
      </c>
      <c r="K311" s="20"/>
      <c r="L311" s="20"/>
      <c r="M311" s="20"/>
      <c r="N311" s="20"/>
      <c r="O311" s="21"/>
      <c r="P311" s="20"/>
      <c r="Q311" s="21"/>
      <c r="T311" s="85">
        <v>42.53</v>
      </c>
      <c r="U311" s="25">
        <v>42.53</v>
      </c>
      <c r="V311" s="104"/>
      <c r="W311" s="105">
        <v>103</v>
      </c>
      <c r="X311" s="166">
        <v>105</v>
      </c>
      <c r="Y311" s="65">
        <f>X311/1.2</f>
        <v>87.5</v>
      </c>
      <c r="Z311" s="65">
        <f>X311*Z$6</f>
        <v>60.9</v>
      </c>
      <c r="AC311" s="30">
        <f>(Y311*Z$6-0.75-T311)/T311</f>
        <v>0.17564072419468607</v>
      </c>
      <c r="AD311" s="86">
        <f>Y311*Z$6-0.75-T311</f>
        <v>7.4699999999999989</v>
      </c>
      <c r="AE311" s="60" t="s">
        <v>636</v>
      </c>
      <c r="AF311" s="60" t="s">
        <v>636</v>
      </c>
      <c r="AG311" s="60" t="s">
        <v>645</v>
      </c>
    </row>
    <row r="312" spans="2:33">
      <c r="B312" s="61"/>
      <c r="C312" s="68"/>
      <c r="D312" s="61" t="s">
        <v>13</v>
      </c>
      <c r="E312" s="61" t="s">
        <v>44</v>
      </c>
      <c r="F312" s="61" t="s">
        <v>1</v>
      </c>
      <c r="G312" s="88" t="s">
        <v>758</v>
      </c>
      <c r="H312" s="89" t="s">
        <v>923</v>
      </c>
      <c r="I312" s="20"/>
      <c r="J312" s="20"/>
      <c r="K312" s="20"/>
      <c r="L312" s="20"/>
      <c r="M312" s="20"/>
      <c r="N312" s="20"/>
      <c r="O312" s="21"/>
      <c r="P312" s="21">
        <v>40</v>
      </c>
      <c r="Q312" s="21"/>
      <c r="T312" s="148">
        <v>42.93</v>
      </c>
      <c r="V312" s="104"/>
      <c r="W312" s="105"/>
      <c r="X312" s="166">
        <v>110</v>
      </c>
      <c r="Y312" s="65">
        <f>X312/1.2</f>
        <v>91.666666666666671</v>
      </c>
      <c r="Z312" s="65">
        <f>X312*Z$6</f>
        <v>63.8</v>
      </c>
      <c r="AC312" s="30">
        <f>(Y312*Z$6-0.75-T312)/T312</f>
        <v>0.22097988974299243</v>
      </c>
      <c r="AD312" s="86">
        <f>Y312*Z$6-0.75-T312</f>
        <v>9.4866666666666646</v>
      </c>
    </row>
    <row r="313" spans="2:33">
      <c r="C313" s="68" t="s">
        <v>487</v>
      </c>
      <c r="D313" s="61" t="s">
        <v>13</v>
      </c>
      <c r="E313" s="61" t="s">
        <v>44</v>
      </c>
      <c r="F313" s="61" t="s">
        <v>1</v>
      </c>
      <c r="G313" s="61" t="s">
        <v>128</v>
      </c>
      <c r="H313" s="68" t="s">
        <v>624</v>
      </c>
      <c r="I313" s="20" t="s">
        <v>888</v>
      </c>
      <c r="J313" s="20">
        <v>17</v>
      </c>
      <c r="K313" s="20">
        <v>16</v>
      </c>
      <c r="L313" s="20"/>
      <c r="M313" s="20">
        <v>26</v>
      </c>
      <c r="N313" s="20">
        <v>100</v>
      </c>
      <c r="O313" s="21"/>
      <c r="P313" s="20"/>
      <c r="R313" s="20">
        <v>77.260000000000005</v>
      </c>
      <c r="T313" s="85">
        <f t="shared" si="36"/>
        <v>53.000360000000008</v>
      </c>
      <c r="U313" s="25">
        <v>53.27</v>
      </c>
      <c r="V313" s="104"/>
      <c r="W313" s="105">
        <v>128</v>
      </c>
      <c r="X313" s="105"/>
      <c r="Y313" s="65">
        <f t="shared" si="38"/>
        <v>0</v>
      </c>
      <c r="Z313" s="65">
        <f t="shared" si="39"/>
        <v>0</v>
      </c>
      <c r="AC313" s="30">
        <f>(Y313*Z$4-0.65-T313)/T313</f>
        <v>-1.0122640676402952</v>
      </c>
      <c r="AD313" s="86">
        <f>Y313*Z$4-0.65-T313</f>
        <v>-53.650360000000006</v>
      </c>
      <c r="AE313" s="60" t="s">
        <v>636</v>
      </c>
      <c r="AF313" s="60" t="s">
        <v>1</v>
      </c>
      <c r="AG313" s="60" t="s">
        <v>641</v>
      </c>
    </row>
    <row r="314" spans="2:33">
      <c r="B314" s="61"/>
      <c r="C314" s="68" t="s">
        <v>547</v>
      </c>
      <c r="D314" s="61" t="s">
        <v>13</v>
      </c>
      <c r="E314" s="61" t="s">
        <v>44</v>
      </c>
      <c r="F314" s="61" t="s">
        <v>1</v>
      </c>
      <c r="G314" s="61" t="s">
        <v>145</v>
      </c>
      <c r="H314" s="68" t="s">
        <v>537</v>
      </c>
      <c r="I314" s="20">
        <v>27</v>
      </c>
      <c r="J314" s="20">
        <v>106</v>
      </c>
      <c r="K314" s="20">
        <v>87</v>
      </c>
      <c r="L314" s="20"/>
      <c r="M314" s="20">
        <v>50</v>
      </c>
      <c r="N314" s="20"/>
      <c r="O314" s="21"/>
      <c r="P314" s="20"/>
      <c r="Q314" s="21"/>
      <c r="R314" s="20">
        <v>82.54</v>
      </c>
      <c r="T314" s="85">
        <f t="shared" si="36"/>
        <v>56.622440000000012</v>
      </c>
      <c r="U314" s="25">
        <v>56.75</v>
      </c>
      <c r="V314" s="104"/>
      <c r="W314" s="105">
        <v>135</v>
      </c>
      <c r="X314" s="106"/>
      <c r="Y314" s="65">
        <f t="shared" si="38"/>
        <v>0</v>
      </c>
      <c r="Z314" s="65">
        <f t="shared" si="39"/>
        <v>0</v>
      </c>
      <c r="AC314" s="30">
        <f>(Y314*Z$4-0.65-T314)/T314</f>
        <v>-1.0114795476846281</v>
      </c>
      <c r="AD314" s="86">
        <f>Y314*Z$4-0.65-T314</f>
        <v>-57.27244000000001</v>
      </c>
      <c r="AE314" s="60" t="s">
        <v>636</v>
      </c>
      <c r="AF314" s="60" t="s">
        <v>1</v>
      </c>
      <c r="AG314" s="60" t="s">
        <v>641</v>
      </c>
    </row>
    <row r="315" spans="2:33">
      <c r="B315" s="61"/>
      <c r="C315" s="68" t="s">
        <v>492</v>
      </c>
      <c r="D315" s="61" t="s">
        <v>13</v>
      </c>
      <c r="E315" s="61" t="s">
        <v>44</v>
      </c>
      <c r="F315" s="61" t="s">
        <v>1</v>
      </c>
      <c r="G315" s="61" t="s">
        <v>490</v>
      </c>
      <c r="H315" s="68" t="s">
        <v>625</v>
      </c>
      <c r="I315" s="20">
        <v>8</v>
      </c>
      <c r="J315" s="20">
        <v>32</v>
      </c>
      <c r="K315" s="20">
        <v>28</v>
      </c>
      <c r="L315" s="20"/>
      <c r="M315" s="20">
        <v>12</v>
      </c>
      <c r="N315" s="20"/>
      <c r="O315" s="21"/>
      <c r="P315" s="20"/>
      <c r="Q315" s="21"/>
      <c r="R315" s="20">
        <v>80.02</v>
      </c>
      <c r="T315" s="85">
        <f t="shared" si="36"/>
        <v>54.893720000000002</v>
      </c>
      <c r="U315" s="25">
        <v>54.89</v>
      </c>
      <c r="V315" s="104"/>
      <c r="W315" s="105">
        <v>143</v>
      </c>
      <c r="X315" s="105"/>
      <c r="Y315" s="65">
        <f t="shared" si="38"/>
        <v>0</v>
      </c>
      <c r="Z315" s="65">
        <f>X315*Z$6</f>
        <v>0</v>
      </c>
      <c r="AC315" s="30">
        <f>(Y315*Z$6-0.65-T315)/T315</f>
        <v>-1.0118410630578507</v>
      </c>
      <c r="AD315" s="86">
        <f>Y315*Z$6-0.65-T315</f>
        <v>-55.54372</v>
      </c>
      <c r="AE315" s="60" t="s">
        <v>636</v>
      </c>
      <c r="AF315" s="60" t="s">
        <v>1</v>
      </c>
      <c r="AG315" s="60" t="s">
        <v>641</v>
      </c>
    </row>
    <row r="316" spans="2:33">
      <c r="B316" s="61" t="s">
        <v>56</v>
      </c>
      <c r="C316" s="68" t="s">
        <v>549</v>
      </c>
      <c r="D316" s="61" t="s">
        <v>10</v>
      </c>
      <c r="E316" s="61" t="s">
        <v>39</v>
      </c>
      <c r="F316" s="61" t="s">
        <v>1</v>
      </c>
      <c r="G316" s="61" t="s">
        <v>145</v>
      </c>
      <c r="H316" s="68" t="s">
        <v>537</v>
      </c>
      <c r="I316" s="20">
        <v>4</v>
      </c>
      <c r="J316" s="20">
        <v>4</v>
      </c>
      <c r="K316" s="20"/>
      <c r="L316" s="20"/>
      <c r="M316" s="92">
        <v>8</v>
      </c>
      <c r="N316" s="20">
        <v>4</v>
      </c>
      <c r="O316" s="21"/>
      <c r="P316" s="20"/>
      <c r="Q316" s="21"/>
      <c r="R316" s="20">
        <v>81.25</v>
      </c>
      <c r="T316" s="85">
        <f t="shared" si="36"/>
        <v>55.737500000000004</v>
      </c>
      <c r="U316" s="25">
        <v>55.74</v>
      </c>
      <c r="V316" s="104"/>
      <c r="W316" s="105">
        <v>135</v>
      </c>
      <c r="X316" s="106"/>
      <c r="Y316" s="65">
        <f t="shared" si="38"/>
        <v>0</v>
      </c>
      <c r="Z316" s="65">
        <f t="shared" si="39"/>
        <v>0</v>
      </c>
      <c r="AC316" s="30">
        <f>(Y316*Z$4-0.65-T316)/T316</f>
        <v>-1.0116618075801749</v>
      </c>
      <c r="AD316" s="86">
        <f>Y316*Z$4-0.65-T316</f>
        <v>-56.387500000000003</v>
      </c>
      <c r="AE316" s="60" t="s">
        <v>636</v>
      </c>
      <c r="AF316" s="60" t="s">
        <v>1</v>
      </c>
      <c r="AG316" s="60" t="s">
        <v>641</v>
      </c>
    </row>
    <row r="317" spans="2:33">
      <c r="B317" s="77" t="s">
        <v>141</v>
      </c>
      <c r="C317" s="68"/>
      <c r="D317" s="61"/>
      <c r="E317" s="61"/>
      <c r="F317" s="61"/>
      <c r="G317" s="61"/>
      <c r="H317" s="68"/>
      <c r="I317" s="20"/>
      <c r="J317" s="20"/>
      <c r="K317" s="20"/>
      <c r="L317" s="20"/>
      <c r="M317" s="20"/>
      <c r="N317" s="20"/>
      <c r="O317" s="21"/>
      <c r="P317" s="20"/>
      <c r="Q317" s="21"/>
      <c r="R317" s="26"/>
      <c r="S317" s="26"/>
      <c r="T317" s="85"/>
      <c r="AC317" s="30"/>
      <c r="AD317" s="86"/>
    </row>
    <row r="318" spans="2:33">
      <c r="B318" s="61" t="s">
        <v>108</v>
      </c>
      <c r="C318" s="68" t="s">
        <v>435</v>
      </c>
      <c r="D318" s="61" t="s">
        <v>164</v>
      </c>
      <c r="E318" s="61" t="s">
        <v>44</v>
      </c>
      <c r="F318" s="61" t="s">
        <v>1</v>
      </c>
      <c r="G318" s="61" t="s">
        <v>145</v>
      </c>
      <c r="H318" s="68" t="s">
        <v>148</v>
      </c>
      <c r="I318" s="20"/>
      <c r="J318" s="20"/>
      <c r="K318" s="20"/>
      <c r="L318" s="20"/>
      <c r="M318" s="20"/>
      <c r="N318" s="20">
        <v>0</v>
      </c>
      <c r="O318" s="87"/>
      <c r="P318" s="20"/>
      <c r="Q318" s="21"/>
      <c r="R318" s="20">
        <v>68.790000000000006</v>
      </c>
      <c r="T318" s="85">
        <f t="shared" si="36"/>
        <v>47.189940000000007</v>
      </c>
      <c r="W318" s="24">
        <v>120</v>
      </c>
      <c r="Y318" s="65">
        <f>X318/1.2</f>
        <v>0</v>
      </c>
      <c r="Z318" s="65">
        <f t="shared" ref="Z318:Z349" si="40">X318*Z$4</f>
        <v>0</v>
      </c>
      <c r="AC318" s="30">
        <f>(Y318*Z$4-0.65-T318)/T318</f>
        <v>-1.0137741221963834</v>
      </c>
      <c r="AD318" s="86">
        <f>Y318*Z$4-0.65-T318</f>
        <v>-47.839940000000006</v>
      </c>
      <c r="AE318" s="60" t="s">
        <v>636</v>
      </c>
      <c r="AF318" s="60" t="s">
        <v>1</v>
      </c>
      <c r="AG318" s="60" t="s">
        <v>641</v>
      </c>
    </row>
    <row r="319" spans="2:33">
      <c r="B319" s="61" t="s">
        <v>109</v>
      </c>
      <c r="C319" s="68" t="s">
        <v>538</v>
      </c>
      <c r="D319" s="61" t="s">
        <v>15</v>
      </c>
      <c r="E319" s="61" t="s">
        <v>44</v>
      </c>
      <c r="F319" s="61" t="s">
        <v>1</v>
      </c>
      <c r="G319" s="61" t="s">
        <v>145</v>
      </c>
      <c r="H319" s="68" t="s">
        <v>537</v>
      </c>
      <c r="I319" s="20">
        <v>6</v>
      </c>
      <c r="J319" s="20">
        <v>46</v>
      </c>
      <c r="K319" s="20">
        <v>28</v>
      </c>
      <c r="L319" s="20"/>
      <c r="M319" s="20">
        <v>13</v>
      </c>
      <c r="N319" s="20">
        <v>12</v>
      </c>
      <c r="O319" s="21"/>
      <c r="P319" s="20"/>
      <c r="Q319" s="21"/>
      <c r="R319" s="20">
        <v>72.66</v>
      </c>
      <c r="T319" s="85">
        <f t="shared" si="36"/>
        <v>49.844760000000001</v>
      </c>
      <c r="U319" s="25">
        <v>49.85</v>
      </c>
      <c r="W319" s="24">
        <v>125</v>
      </c>
      <c r="Y319" s="65">
        <f>X319/1.2</f>
        <v>0</v>
      </c>
      <c r="Z319" s="65">
        <f t="shared" si="40"/>
        <v>0</v>
      </c>
      <c r="AC319" s="30">
        <f>(Y319*Z$4-0.65-T319)/T319</f>
        <v>-1.0130404881074762</v>
      </c>
      <c r="AD319" s="86">
        <f>Y319*Z$4-0.65-T319</f>
        <v>-50.494759999999999</v>
      </c>
      <c r="AE319" s="60" t="s">
        <v>636</v>
      </c>
      <c r="AF319" s="60" t="s">
        <v>1</v>
      </c>
      <c r="AG319" s="60" t="s">
        <v>641</v>
      </c>
    </row>
    <row r="320" spans="2:33">
      <c r="B320" s="60" t="s">
        <v>142</v>
      </c>
      <c r="C320" s="68" t="s">
        <v>863</v>
      </c>
      <c r="D320" s="61" t="s">
        <v>16</v>
      </c>
      <c r="E320" s="61" t="s">
        <v>44</v>
      </c>
      <c r="F320" s="61" t="s">
        <v>1</v>
      </c>
      <c r="G320" s="88" t="s">
        <v>758</v>
      </c>
      <c r="H320" s="89" t="s">
        <v>760</v>
      </c>
      <c r="I320" s="20">
        <v>10</v>
      </c>
      <c r="J320" s="20">
        <v>14</v>
      </c>
      <c r="K320" s="20"/>
      <c r="L320" s="20"/>
      <c r="M320" s="20"/>
      <c r="N320" s="20"/>
      <c r="O320" s="21"/>
      <c r="P320" s="20"/>
      <c r="Q320" s="21"/>
      <c r="T320" s="85">
        <v>37.520000000000003</v>
      </c>
      <c r="U320" s="25">
        <v>37.5</v>
      </c>
      <c r="W320" s="24">
        <v>95</v>
      </c>
      <c r="Y320" s="65">
        <f>X320/1.2</f>
        <v>0</v>
      </c>
      <c r="Z320" s="65">
        <f>X320*Z$6</f>
        <v>0</v>
      </c>
      <c r="AC320" s="30">
        <f>(Y320*Z$6-0.65-T320)/T320</f>
        <v>-1.017324093816631</v>
      </c>
      <c r="AD320" s="86">
        <f>Y320*Z$6-0.65-T320</f>
        <v>-38.17</v>
      </c>
      <c r="AE320" s="60" t="s">
        <v>636</v>
      </c>
      <c r="AF320" s="60" t="s">
        <v>636</v>
      </c>
      <c r="AG320" s="60" t="s">
        <v>645</v>
      </c>
    </row>
    <row r="321" spans="1:33">
      <c r="A321" s="59" t="s">
        <v>932</v>
      </c>
      <c r="C321" s="68"/>
      <c r="D321" s="61" t="s">
        <v>16</v>
      </c>
      <c r="E321" s="61" t="s">
        <v>44</v>
      </c>
      <c r="F321" s="61" t="s">
        <v>1</v>
      </c>
      <c r="G321" s="88" t="s">
        <v>758</v>
      </c>
      <c r="H321" s="89" t="s">
        <v>924</v>
      </c>
      <c r="I321" s="20"/>
      <c r="J321" s="20"/>
      <c r="K321" s="20"/>
      <c r="L321" s="20"/>
      <c r="M321" s="20"/>
      <c r="N321" s="20"/>
      <c r="O321" s="21"/>
      <c r="P321" s="21">
        <v>40</v>
      </c>
      <c r="Q321" s="21"/>
      <c r="T321" s="148">
        <v>40</v>
      </c>
      <c r="X321" s="166">
        <v>105</v>
      </c>
      <c r="Y321" s="65">
        <f>X321/1.2</f>
        <v>87.5</v>
      </c>
      <c r="Z321" s="65">
        <f>X321*Z$6</f>
        <v>60.9</v>
      </c>
      <c r="AC321" s="30">
        <f>(Y321*Z$6-0.75-T321)/T321</f>
        <v>0.25</v>
      </c>
      <c r="AD321" s="86">
        <f>Y321*Z$6-0.75-T321</f>
        <v>10</v>
      </c>
    </row>
    <row r="322" spans="1:33">
      <c r="C322" s="68" t="s">
        <v>539</v>
      </c>
      <c r="D322" s="61" t="s">
        <v>16</v>
      </c>
      <c r="E322" s="61" t="s">
        <v>44</v>
      </c>
      <c r="F322" s="61" t="s">
        <v>1</v>
      </c>
      <c r="G322" s="61" t="s">
        <v>145</v>
      </c>
      <c r="H322" s="68" t="s">
        <v>537</v>
      </c>
      <c r="I322" s="20">
        <v>12</v>
      </c>
      <c r="J322" s="20">
        <v>58</v>
      </c>
      <c r="K322" s="20">
        <v>42</v>
      </c>
      <c r="L322" s="20"/>
      <c r="M322" s="20" t="s">
        <v>755</v>
      </c>
      <c r="N322" s="20">
        <v>40</v>
      </c>
      <c r="O322" s="21"/>
      <c r="P322" s="20"/>
      <c r="Q322" s="21"/>
      <c r="R322" s="20">
        <v>71.37</v>
      </c>
      <c r="T322" s="85">
        <f t="shared" si="36"/>
        <v>48.959820000000008</v>
      </c>
      <c r="U322" s="25">
        <v>48.96</v>
      </c>
      <c r="W322" s="24">
        <v>120</v>
      </c>
      <c r="Y322" s="65">
        <f t="shared" ref="Y322:Y349" si="41">X322/1.2</f>
        <v>0</v>
      </c>
      <c r="Z322" s="65">
        <f t="shared" si="40"/>
        <v>0</v>
      </c>
      <c r="AC322" s="30">
        <f>(Y322*Z$4-0.65-T322)/T322</f>
        <v>-1.0132761926003813</v>
      </c>
      <c r="AD322" s="86">
        <f>Y322*Z$4-0.65-T322</f>
        <v>-49.609820000000006</v>
      </c>
      <c r="AE322" s="60" t="s">
        <v>636</v>
      </c>
      <c r="AF322" s="60" t="s">
        <v>1</v>
      </c>
      <c r="AG322" s="60" t="s">
        <v>641</v>
      </c>
    </row>
    <row r="323" spans="1:33">
      <c r="B323" s="61"/>
      <c r="C323" s="68" t="s">
        <v>493</v>
      </c>
      <c r="D323" s="61" t="s">
        <v>16</v>
      </c>
      <c r="E323" s="61" t="s">
        <v>44</v>
      </c>
      <c r="F323" s="61" t="s">
        <v>1</v>
      </c>
      <c r="G323" s="61" t="s">
        <v>490</v>
      </c>
      <c r="H323" s="68" t="s">
        <v>625</v>
      </c>
      <c r="I323" s="20">
        <v>12</v>
      </c>
      <c r="J323" s="20">
        <v>20</v>
      </c>
      <c r="K323" s="20">
        <v>10</v>
      </c>
      <c r="L323" s="20"/>
      <c r="M323" s="20">
        <v>12</v>
      </c>
      <c r="N323" s="20"/>
      <c r="O323" s="21"/>
      <c r="P323" s="20"/>
      <c r="Q323" s="21"/>
      <c r="R323" s="20">
        <v>68.98</v>
      </c>
      <c r="T323" s="85">
        <f t="shared" si="36"/>
        <v>47.320280000000004</v>
      </c>
      <c r="U323" s="25">
        <v>47.6</v>
      </c>
      <c r="W323" s="24">
        <v>130</v>
      </c>
      <c r="X323" s="24"/>
      <c r="Y323" s="65">
        <f t="shared" si="41"/>
        <v>0</v>
      </c>
      <c r="Z323" s="65">
        <f>X323*Z$6</f>
        <v>0</v>
      </c>
      <c r="AC323" s="30">
        <f>(Y323*Z$4-0.65-T323)/T323</f>
        <v>-1.0137361824570776</v>
      </c>
      <c r="AD323" s="86">
        <f>Y323*Z$4-0.65-T323</f>
        <v>-47.970280000000002</v>
      </c>
      <c r="AE323" s="60" t="s">
        <v>636</v>
      </c>
      <c r="AF323" s="60" t="s">
        <v>1</v>
      </c>
      <c r="AG323" s="60" t="s">
        <v>641</v>
      </c>
    </row>
    <row r="324" spans="1:33">
      <c r="B324" s="61" t="s">
        <v>149</v>
      </c>
      <c r="C324" s="68" t="s">
        <v>540</v>
      </c>
      <c r="D324" s="61" t="s">
        <v>17</v>
      </c>
      <c r="E324" s="61" t="s">
        <v>44</v>
      </c>
      <c r="F324" s="61" t="s">
        <v>1</v>
      </c>
      <c r="G324" s="61" t="s">
        <v>145</v>
      </c>
      <c r="H324" s="68" t="s">
        <v>537</v>
      </c>
      <c r="I324" s="103">
        <v>8</v>
      </c>
      <c r="J324" s="103">
        <v>36</v>
      </c>
      <c r="K324" s="103">
        <v>22</v>
      </c>
      <c r="L324" s="103"/>
      <c r="M324" s="103" t="s">
        <v>754</v>
      </c>
      <c r="N324" s="103">
        <v>40</v>
      </c>
      <c r="O324" s="59"/>
      <c r="P324" s="103"/>
      <c r="Q324" s="59"/>
      <c r="R324" s="20">
        <v>85.55</v>
      </c>
      <c r="T324" s="85">
        <f t="shared" si="36"/>
        <v>58.6873</v>
      </c>
      <c r="U324" s="25">
        <v>58.69</v>
      </c>
      <c r="W324" s="24">
        <v>140</v>
      </c>
      <c r="Y324" s="65">
        <f t="shared" si="41"/>
        <v>0</v>
      </c>
      <c r="Z324" s="65">
        <f t="shared" si="40"/>
        <v>0</v>
      </c>
      <c r="AC324" s="30">
        <f>(Y324*Z$4-0.65-T324)/T324</f>
        <v>-1.011075650098062</v>
      </c>
      <c r="AD324" s="86">
        <f>Y324*Z$4-0.65-T324</f>
        <v>-59.337299999999999</v>
      </c>
      <c r="AE324" s="60" t="s">
        <v>636</v>
      </c>
      <c r="AF324" s="60" t="s">
        <v>1</v>
      </c>
      <c r="AG324" s="60" t="s">
        <v>641</v>
      </c>
    </row>
    <row r="325" spans="1:33">
      <c r="B325" s="61"/>
      <c r="C325" s="68" t="s">
        <v>494</v>
      </c>
      <c r="D325" s="61" t="s">
        <v>17</v>
      </c>
      <c r="E325" s="61" t="s">
        <v>44</v>
      </c>
      <c r="F325" s="61" t="s">
        <v>1</v>
      </c>
      <c r="G325" s="61" t="s">
        <v>490</v>
      </c>
      <c r="H325" s="68" t="s">
        <v>625</v>
      </c>
      <c r="I325" s="103"/>
      <c r="J325" s="103">
        <v>13</v>
      </c>
      <c r="K325" s="103">
        <v>12</v>
      </c>
      <c r="L325" s="103"/>
      <c r="M325" s="103"/>
      <c r="N325" s="103"/>
      <c r="O325" s="59"/>
      <c r="P325" s="103"/>
      <c r="Q325" s="59"/>
      <c r="R325" s="20">
        <v>82.81</v>
      </c>
      <c r="T325" s="85">
        <f t="shared" si="36"/>
        <v>56.807660000000006</v>
      </c>
      <c r="W325" s="24">
        <v>155</v>
      </c>
      <c r="X325" s="24"/>
      <c r="Y325" s="65">
        <f t="shared" si="41"/>
        <v>0</v>
      </c>
      <c r="Z325" s="65">
        <f>X325*Z$6</f>
        <v>0</v>
      </c>
      <c r="AC325" s="30" t="e">
        <f>(Y325*Z$6-0.65-U325)/U325</f>
        <v>#DIV/0!</v>
      </c>
      <c r="AD325" s="86">
        <f>Y325*Z$6-0.65-U325</f>
        <v>-0.65</v>
      </c>
      <c r="AE325" s="60" t="s">
        <v>636</v>
      </c>
      <c r="AF325" s="60" t="s">
        <v>1</v>
      </c>
      <c r="AG325" s="60" t="s">
        <v>641</v>
      </c>
    </row>
    <row r="326" spans="1:33">
      <c r="A326" s="59" t="s">
        <v>896</v>
      </c>
      <c r="B326" s="61" t="s">
        <v>150</v>
      </c>
      <c r="C326" s="68"/>
      <c r="D326" s="61" t="s">
        <v>18</v>
      </c>
      <c r="E326" s="61" t="s">
        <v>44</v>
      </c>
      <c r="F326" s="61" t="s">
        <v>1</v>
      </c>
      <c r="G326" s="156" t="s">
        <v>758</v>
      </c>
      <c r="H326" s="157" t="s">
        <v>760</v>
      </c>
      <c r="I326" s="103"/>
      <c r="J326" s="103"/>
      <c r="K326" s="103"/>
      <c r="L326" s="103"/>
      <c r="M326" s="103"/>
      <c r="N326" s="103"/>
      <c r="O326" s="59"/>
      <c r="P326" s="59">
        <v>20</v>
      </c>
      <c r="Q326" s="59"/>
      <c r="T326" s="148">
        <v>46.86</v>
      </c>
      <c r="X326" s="166">
        <v>120</v>
      </c>
      <c r="Y326" s="65">
        <f>X326/1.2</f>
        <v>100</v>
      </c>
      <c r="Z326" s="65">
        <f>X326*Z$6</f>
        <v>69.599999999999994</v>
      </c>
      <c r="AC326" s="30">
        <f>(Y326*Z$6-0.75-T326)/T326</f>
        <v>0.22172428510456665</v>
      </c>
      <c r="AD326" s="86">
        <f>Y326*Z$6-0.75-T326</f>
        <v>10.389999999999993</v>
      </c>
    </row>
    <row r="327" spans="1:33">
      <c r="C327" s="68" t="s">
        <v>541</v>
      </c>
      <c r="D327" s="61" t="s">
        <v>18</v>
      </c>
      <c r="E327" s="61" t="s">
        <v>44</v>
      </c>
      <c r="F327" s="61" t="s">
        <v>1</v>
      </c>
      <c r="G327" s="61" t="s">
        <v>145</v>
      </c>
      <c r="H327" s="68" t="s">
        <v>537</v>
      </c>
      <c r="I327" s="20" t="s">
        <v>889</v>
      </c>
      <c r="J327" s="20">
        <v>40</v>
      </c>
      <c r="K327" s="20">
        <v>36</v>
      </c>
      <c r="L327" s="20"/>
      <c r="M327" s="20" t="s">
        <v>675</v>
      </c>
      <c r="N327" s="20">
        <v>40</v>
      </c>
      <c r="O327" s="21"/>
      <c r="P327" s="20"/>
      <c r="Q327" s="21"/>
      <c r="R327" s="20">
        <v>95.87</v>
      </c>
      <c r="T327" s="85">
        <f t="shared" si="36"/>
        <v>65.76682000000001</v>
      </c>
      <c r="U327" s="25">
        <v>65.77</v>
      </c>
      <c r="W327" s="24">
        <v>160</v>
      </c>
      <c r="Y327" s="65">
        <f t="shared" si="41"/>
        <v>0</v>
      </c>
      <c r="Z327" s="65">
        <f t="shared" si="40"/>
        <v>0</v>
      </c>
      <c r="AC327" s="30">
        <f>(Y327*Z$4-0.65-T327)/T327</f>
        <v>-1.0098834032115283</v>
      </c>
      <c r="AD327" s="86">
        <f>Y327*Z$4-0.65-T327</f>
        <v>-66.416820000000016</v>
      </c>
      <c r="AE327" s="60" t="s">
        <v>636</v>
      </c>
      <c r="AF327" s="60" t="s">
        <v>1</v>
      </c>
      <c r="AG327" s="60" t="s">
        <v>641</v>
      </c>
    </row>
    <row r="328" spans="1:33">
      <c r="C328" s="68" t="s">
        <v>495</v>
      </c>
      <c r="D328" s="61" t="s">
        <v>18</v>
      </c>
      <c r="E328" s="61" t="s">
        <v>44</v>
      </c>
      <c r="F328" s="61" t="s">
        <v>1</v>
      </c>
      <c r="G328" s="61" t="s">
        <v>490</v>
      </c>
      <c r="H328" s="68" t="s">
        <v>625</v>
      </c>
      <c r="I328" s="103">
        <v>4</v>
      </c>
      <c r="J328" s="103">
        <v>17</v>
      </c>
      <c r="K328" s="103">
        <v>7</v>
      </c>
      <c r="L328" s="103"/>
      <c r="M328" s="103">
        <v>6</v>
      </c>
      <c r="N328" s="103"/>
      <c r="O328" s="59"/>
      <c r="P328" s="103"/>
      <c r="Q328" s="59"/>
      <c r="R328" s="20">
        <v>92.53</v>
      </c>
      <c r="T328" s="85">
        <f t="shared" si="36"/>
        <v>63.475580000000008</v>
      </c>
      <c r="U328" s="25">
        <v>67.430000000000007</v>
      </c>
      <c r="W328" s="24">
        <v>170</v>
      </c>
      <c r="X328" s="24"/>
      <c r="Y328" s="65">
        <f t="shared" si="41"/>
        <v>0</v>
      </c>
      <c r="Z328" s="65">
        <f>X328*Z$6</f>
        <v>0</v>
      </c>
      <c r="AC328" s="30">
        <f>(Y328*Z$6-0.65-U328)/U328</f>
        <v>-1.0096396262791043</v>
      </c>
      <c r="AD328" s="86">
        <f>Y328*Z$6-0.65-U328</f>
        <v>-68.080000000000013</v>
      </c>
      <c r="AE328" s="60" t="s">
        <v>636</v>
      </c>
      <c r="AF328" s="60" t="s">
        <v>1</v>
      </c>
      <c r="AG328" s="60" t="s">
        <v>641</v>
      </c>
    </row>
    <row r="329" spans="1:33">
      <c r="B329" s="61"/>
      <c r="C329" s="68" t="s">
        <v>542</v>
      </c>
      <c r="D329" s="61" t="s">
        <v>169</v>
      </c>
      <c r="E329" s="61" t="s">
        <v>44</v>
      </c>
      <c r="F329" s="61" t="s">
        <v>1</v>
      </c>
      <c r="G329" s="61" t="s">
        <v>145</v>
      </c>
      <c r="H329" s="68" t="s">
        <v>537</v>
      </c>
      <c r="I329" s="20">
        <v>4</v>
      </c>
      <c r="J329" s="20">
        <v>8</v>
      </c>
      <c r="K329" s="20">
        <v>4</v>
      </c>
      <c r="L329" s="20"/>
      <c r="M329" s="20">
        <v>6</v>
      </c>
      <c r="N329" s="20">
        <v>4</v>
      </c>
      <c r="O329" s="21"/>
      <c r="P329" s="20"/>
      <c r="Q329" s="21"/>
      <c r="R329" s="20">
        <v>102.32</v>
      </c>
      <c r="T329" s="85">
        <f t="shared" si="36"/>
        <v>70.191519999999997</v>
      </c>
      <c r="U329" s="25">
        <v>70.19</v>
      </c>
      <c r="W329" s="24">
        <v>170</v>
      </c>
      <c r="Y329" s="65">
        <f t="shared" si="41"/>
        <v>0</v>
      </c>
      <c r="Z329" s="65">
        <f t="shared" si="40"/>
        <v>0</v>
      </c>
      <c r="AC329" s="30">
        <f>(Y329*Z$4-0.65-T329)/T329</f>
        <v>-1.0092603778918023</v>
      </c>
      <c r="AD329" s="86">
        <f>Y329*Z$4-0.65-T329</f>
        <v>-70.841520000000003</v>
      </c>
      <c r="AE329" s="60" t="s">
        <v>636</v>
      </c>
      <c r="AF329" s="60" t="s">
        <v>1</v>
      </c>
      <c r="AG329" s="60" t="s">
        <v>641</v>
      </c>
    </row>
    <row r="330" spans="1:33">
      <c r="B330" s="61" t="s">
        <v>173</v>
      </c>
      <c r="C330" s="68" t="s">
        <v>436</v>
      </c>
      <c r="D330" s="61" t="s">
        <v>174</v>
      </c>
      <c r="E330" s="61" t="s">
        <v>44</v>
      </c>
      <c r="F330" s="61" t="s">
        <v>1</v>
      </c>
      <c r="G330" s="61" t="s">
        <v>145</v>
      </c>
      <c r="H330" s="68" t="s">
        <v>148</v>
      </c>
      <c r="I330" s="20">
        <v>12</v>
      </c>
      <c r="J330" s="20">
        <v>61</v>
      </c>
      <c r="K330" s="20">
        <v>35</v>
      </c>
      <c r="L330" s="20"/>
      <c r="M330" s="20">
        <v>26</v>
      </c>
      <c r="N330" s="20">
        <v>40</v>
      </c>
      <c r="O330" s="21"/>
      <c r="P330" s="20"/>
      <c r="Q330" s="21"/>
      <c r="R330" s="20">
        <v>117.8</v>
      </c>
      <c r="T330" s="85">
        <f t="shared" si="36"/>
        <v>80.8108</v>
      </c>
      <c r="U330" s="25">
        <v>81.290000000000006</v>
      </c>
      <c r="W330" s="24">
        <v>200</v>
      </c>
      <c r="Y330" s="65">
        <f t="shared" si="41"/>
        <v>0</v>
      </c>
      <c r="Z330" s="65">
        <f t="shared" si="40"/>
        <v>0</v>
      </c>
      <c r="AC330" s="30">
        <f>(Y330*Z$4-0.65-U330)/U330</f>
        <v>-1.0079960634764424</v>
      </c>
      <c r="AD330" s="86">
        <f>Y330*Z$4-0.65-U330</f>
        <v>-81.940000000000012</v>
      </c>
      <c r="AE330" s="60" t="s">
        <v>636</v>
      </c>
      <c r="AF330" s="60" t="s">
        <v>1</v>
      </c>
      <c r="AG330" s="60" t="s">
        <v>641</v>
      </c>
    </row>
    <row r="331" spans="1:33">
      <c r="B331" s="61" t="s">
        <v>151</v>
      </c>
      <c r="C331" s="68" t="s">
        <v>550</v>
      </c>
      <c r="D331" s="61" t="s">
        <v>15</v>
      </c>
      <c r="E331" s="61" t="s">
        <v>39</v>
      </c>
      <c r="F331" s="61" t="s">
        <v>1</v>
      </c>
      <c r="G331" s="61" t="s">
        <v>145</v>
      </c>
      <c r="H331" s="68" t="s">
        <v>537</v>
      </c>
      <c r="I331" s="20" t="s">
        <v>890</v>
      </c>
      <c r="J331" s="20" t="s">
        <v>803</v>
      </c>
      <c r="K331" s="20" t="s">
        <v>803</v>
      </c>
      <c r="L331" s="20"/>
      <c r="M331" s="20">
        <v>8</v>
      </c>
      <c r="N331" s="20">
        <v>20</v>
      </c>
      <c r="O331" s="21"/>
      <c r="P331" s="20"/>
      <c r="Q331" s="21"/>
      <c r="R331" s="20">
        <v>73.95</v>
      </c>
      <c r="T331" s="85">
        <f t="shared" si="36"/>
        <v>50.729700000000008</v>
      </c>
      <c r="U331" s="25">
        <v>50.73</v>
      </c>
      <c r="W331" s="24">
        <v>133</v>
      </c>
      <c r="Y331" s="65">
        <f t="shared" si="41"/>
        <v>0</v>
      </c>
      <c r="Z331" s="65">
        <f>X331*Z$4</f>
        <v>0</v>
      </c>
      <c r="AC331" s="30">
        <f>(Y331*Z$4-0.65-T331)/T331</f>
        <v>-1.0128130069761894</v>
      </c>
      <c r="AD331" s="86">
        <f>Y331*Z$4-0.65-T331</f>
        <v>-51.379700000000007</v>
      </c>
      <c r="AE331" s="60" t="s">
        <v>636</v>
      </c>
      <c r="AF331" s="60" t="s">
        <v>1</v>
      </c>
      <c r="AG331" s="60" t="s">
        <v>641</v>
      </c>
    </row>
    <row r="332" spans="1:33">
      <c r="B332" s="61" t="s">
        <v>110</v>
      </c>
      <c r="C332" s="68" t="s">
        <v>864</v>
      </c>
      <c r="D332" s="61" t="s">
        <v>16</v>
      </c>
      <c r="E332" s="61" t="s">
        <v>44</v>
      </c>
      <c r="F332" s="61" t="s">
        <v>1</v>
      </c>
      <c r="G332" s="88" t="s">
        <v>758</v>
      </c>
      <c r="H332" s="89" t="s">
        <v>760</v>
      </c>
      <c r="I332" s="20">
        <v>24</v>
      </c>
      <c r="J332" s="20">
        <v>20</v>
      </c>
      <c r="K332" s="20"/>
      <c r="L332" s="20"/>
      <c r="M332" s="20"/>
      <c r="N332" s="20"/>
      <c r="O332" s="21"/>
      <c r="P332" s="21">
        <v>20</v>
      </c>
      <c r="Q332" s="21"/>
      <c r="T332" s="148">
        <v>43.2</v>
      </c>
      <c r="U332" s="25">
        <v>39.54</v>
      </c>
      <c r="W332" s="24">
        <v>98</v>
      </c>
      <c r="X332" s="166">
        <v>105</v>
      </c>
      <c r="Y332" s="65">
        <f>X332/1.2</f>
        <v>87.5</v>
      </c>
      <c r="Z332" s="65">
        <f>X332*Z$6</f>
        <v>60.9</v>
      </c>
      <c r="AC332" s="30">
        <f>(Y332*Z$6-0.75-T332)/T332</f>
        <v>0.15740740740740733</v>
      </c>
      <c r="AD332" s="86">
        <f>Y332*Z$6-0.75-T332</f>
        <v>6.7999999999999972</v>
      </c>
      <c r="AE332" s="60" t="s">
        <v>636</v>
      </c>
      <c r="AF332" s="60" t="s">
        <v>636</v>
      </c>
      <c r="AG332" s="60" t="s">
        <v>645</v>
      </c>
    </row>
    <row r="333" spans="1:33">
      <c r="A333" s="59" t="s">
        <v>932</v>
      </c>
      <c r="B333" s="61"/>
      <c r="C333" s="68"/>
      <c r="D333" s="61" t="s">
        <v>16</v>
      </c>
      <c r="E333" s="61" t="s">
        <v>44</v>
      </c>
      <c r="F333" s="61" t="s">
        <v>1</v>
      </c>
      <c r="G333" s="88" t="s">
        <v>758</v>
      </c>
      <c r="H333" s="89" t="s">
        <v>924</v>
      </c>
      <c r="I333" s="20"/>
      <c r="J333" s="20"/>
      <c r="K333" s="20"/>
      <c r="L333" s="20"/>
      <c r="M333" s="20"/>
      <c r="N333" s="20"/>
      <c r="O333" s="21"/>
      <c r="P333" s="21">
        <v>40</v>
      </c>
      <c r="Q333" s="21"/>
      <c r="T333" s="148">
        <v>42.6</v>
      </c>
      <c r="X333" s="166">
        <v>110</v>
      </c>
      <c r="Y333" s="65">
        <f>X333/1.2</f>
        <v>91.666666666666671</v>
      </c>
      <c r="Z333" s="65">
        <f>X333*Z$6</f>
        <v>63.8</v>
      </c>
      <c r="AC333" s="30">
        <f>(Y333*Z$6-0.75-T333)/T333</f>
        <v>0.23043818466353669</v>
      </c>
      <c r="AD333" s="86">
        <f>Y333*Z$6-0.75-T333</f>
        <v>9.8166666666666629</v>
      </c>
    </row>
    <row r="334" spans="1:33">
      <c r="C334" s="68" t="s">
        <v>488</v>
      </c>
      <c r="D334" s="61" t="s">
        <v>16</v>
      </c>
      <c r="E334" s="61" t="s">
        <v>39</v>
      </c>
      <c r="F334" s="61" t="s">
        <v>1</v>
      </c>
      <c r="G334" s="61" t="s">
        <v>128</v>
      </c>
      <c r="H334" s="68" t="s">
        <v>624</v>
      </c>
      <c r="I334" s="103">
        <v>2</v>
      </c>
      <c r="J334" s="103">
        <v>18</v>
      </c>
      <c r="K334" s="103">
        <v>14</v>
      </c>
      <c r="L334" s="103"/>
      <c r="M334" s="103">
        <v>32</v>
      </c>
      <c r="N334" s="103">
        <v>100</v>
      </c>
      <c r="O334" s="59"/>
      <c r="P334" s="103"/>
      <c r="R334" s="20">
        <v>79.67</v>
      </c>
      <c r="T334" s="85">
        <f t="shared" si="36"/>
        <v>54.653620000000004</v>
      </c>
      <c r="U334" s="25">
        <v>54.66</v>
      </c>
      <c r="W334" s="24">
        <v>130</v>
      </c>
      <c r="X334" s="24"/>
      <c r="Y334" s="65">
        <f t="shared" si="41"/>
        <v>0</v>
      </c>
      <c r="Z334" s="65">
        <f t="shared" si="40"/>
        <v>0</v>
      </c>
      <c r="AC334" s="30">
        <f>(Y334*Z$4-0.65-T334)/T334</f>
        <v>-1.0118930822880534</v>
      </c>
      <c r="AD334" s="86">
        <f>Y334*Z$4-0.65-T334</f>
        <v>-55.303620000000002</v>
      </c>
      <c r="AE334" s="60" t="s">
        <v>636</v>
      </c>
      <c r="AF334" s="60" t="s">
        <v>1</v>
      </c>
      <c r="AG334" s="60" t="s">
        <v>641</v>
      </c>
    </row>
    <row r="335" spans="1:33">
      <c r="B335" s="61"/>
      <c r="C335" s="68" t="s">
        <v>551</v>
      </c>
      <c r="D335" s="61" t="s">
        <v>16</v>
      </c>
      <c r="E335" s="61" t="s">
        <v>39</v>
      </c>
      <c r="F335" s="61" t="s">
        <v>1</v>
      </c>
      <c r="G335" s="61" t="s">
        <v>145</v>
      </c>
      <c r="H335" s="68" t="s">
        <v>537</v>
      </c>
      <c r="I335" s="103">
        <v>4</v>
      </c>
      <c r="J335" s="103">
        <v>84</v>
      </c>
      <c r="K335" s="103">
        <v>54</v>
      </c>
      <c r="L335" s="103"/>
      <c r="M335" s="103" t="s">
        <v>676</v>
      </c>
      <c r="N335" s="103"/>
      <c r="O335" s="59"/>
      <c r="P335" s="103"/>
      <c r="Q335" s="59"/>
      <c r="R335" s="20">
        <v>85.12</v>
      </c>
      <c r="T335" s="85">
        <f t="shared" si="36"/>
        <v>58.392320000000005</v>
      </c>
      <c r="U335" s="25">
        <v>58.39</v>
      </c>
      <c r="W335" s="24">
        <v>140</v>
      </c>
      <c r="Y335" s="65">
        <f t="shared" si="41"/>
        <v>0</v>
      </c>
      <c r="Z335" s="65">
        <f t="shared" si="40"/>
        <v>0</v>
      </c>
      <c r="AC335" s="30">
        <f>(Y335*Z$4-0.65-T335)/T335</f>
        <v>-1.0111316008680593</v>
      </c>
      <c r="AD335" s="86">
        <f>Y335*Z$4-0.65-T335</f>
        <v>-59.042320000000004</v>
      </c>
      <c r="AE335" s="60" t="s">
        <v>636</v>
      </c>
      <c r="AF335" s="60" t="s">
        <v>1</v>
      </c>
      <c r="AG335" s="60" t="s">
        <v>641</v>
      </c>
    </row>
    <row r="336" spans="1:33">
      <c r="B336" s="61"/>
      <c r="C336" s="68" t="s">
        <v>496</v>
      </c>
      <c r="D336" s="61" t="s">
        <v>16</v>
      </c>
      <c r="E336" s="61" t="s">
        <v>39</v>
      </c>
      <c r="F336" s="61" t="s">
        <v>1</v>
      </c>
      <c r="G336" s="61" t="s">
        <v>490</v>
      </c>
      <c r="H336" s="68" t="s">
        <v>625</v>
      </c>
      <c r="I336" s="103"/>
      <c r="J336" s="103">
        <v>36</v>
      </c>
      <c r="K336" s="103">
        <v>20</v>
      </c>
      <c r="L336" s="103"/>
      <c r="M336" s="103">
        <v>12</v>
      </c>
      <c r="N336" s="103"/>
      <c r="O336" s="59"/>
      <c r="P336" s="103"/>
      <c r="Q336" s="59"/>
      <c r="R336" s="20">
        <v>82.09</v>
      </c>
      <c r="T336" s="85">
        <f t="shared" si="36"/>
        <v>56.31374000000001</v>
      </c>
      <c r="W336" s="24">
        <v>150</v>
      </c>
      <c r="X336" s="24"/>
      <c r="Y336" s="65">
        <f t="shared" si="41"/>
        <v>0</v>
      </c>
      <c r="Z336" s="65">
        <f>X336*Z$6</f>
        <v>0</v>
      </c>
      <c r="AC336" s="30">
        <f>(Y336*Z$4-0.65-T336)/T336</f>
        <v>-1.0115424761345988</v>
      </c>
      <c r="AD336" s="86">
        <f>Y336*Z$4-0.65-T336</f>
        <v>-56.963740000000008</v>
      </c>
      <c r="AE336" s="60" t="s">
        <v>636</v>
      </c>
      <c r="AF336" s="60" t="s">
        <v>1</v>
      </c>
      <c r="AG336" s="60" t="s">
        <v>641</v>
      </c>
    </row>
    <row r="337" spans="1:33">
      <c r="B337" s="60" t="s">
        <v>185</v>
      </c>
      <c r="C337" s="68" t="s">
        <v>865</v>
      </c>
      <c r="D337" s="61" t="s">
        <v>12</v>
      </c>
      <c r="E337" s="61" t="s">
        <v>44</v>
      </c>
      <c r="F337" s="61" t="s">
        <v>1</v>
      </c>
      <c r="G337" s="88" t="s">
        <v>758</v>
      </c>
      <c r="H337" s="89" t="s">
        <v>760</v>
      </c>
      <c r="I337" s="103">
        <v>10</v>
      </c>
      <c r="J337" s="103">
        <v>30</v>
      </c>
      <c r="K337" s="103"/>
      <c r="L337" s="103"/>
      <c r="M337" s="103"/>
      <c r="N337" s="103"/>
      <c r="O337" s="59"/>
      <c r="P337" s="59">
        <v>10</v>
      </c>
      <c r="Q337" s="59"/>
      <c r="T337" s="148">
        <v>50.06</v>
      </c>
      <c r="U337" s="25">
        <v>42.54</v>
      </c>
      <c r="W337" s="24">
        <v>105</v>
      </c>
      <c r="X337" s="166">
        <v>110</v>
      </c>
      <c r="Y337" s="65">
        <f>X337/1.2</f>
        <v>91.666666666666671</v>
      </c>
      <c r="Z337" s="65">
        <f>X337*Z$6</f>
        <v>63.8</v>
      </c>
      <c r="AC337" s="30">
        <f>(Y337*Z$6-0.75-T337)/T337</f>
        <v>4.7076841123984456E-2</v>
      </c>
      <c r="AD337" s="86">
        <f>Y337*Z$6-0.75-T337</f>
        <v>2.356666666666662</v>
      </c>
      <c r="AE337" s="60" t="s">
        <v>636</v>
      </c>
      <c r="AF337" s="60" t="s">
        <v>636</v>
      </c>
      <c r="AG337" s="60" t="s">
        <v>645</v>
      </c>
    </row>
    <row r="338" spans="1:33">
      <c r="A338" s="59" t="s">
        <v>932</v>
      </c>
      <c r="C338" s="68"/>
      <c r="D338" s="61" t="s">
        <v>12</v>
      </c>
      <c r="E338" s="61" t="s">
        <v>44</v>
      </c>
      <c r="F338" s="61" t="s">
        <v>1</v>
      </c>
      <c r="G338" s="88" t="s">
        <v>758</v>
      </c>
      <c r="H338" s="89" t="s">
        <v>924</v>
      </c>
      <c r="I338" s="103"/>
      <c r="J338" s="103"/>
      <c r="K338" s="103"/>
      <c r="L338" s="103"/>
      <c r="M338" s="103"/>
      <c r="N338" s="103"/>
      <c r="O338" s="59"/>
      <c r="P338" s="59">
        <v>50</v>
      </c>
      <c r="Q338" s="59"/>
      <c r="T338" s="148">
        <v>45.16</v>
      </c>
      <c r="X338" s="166">
        <v>115</v>
      </c>
      <c r="Y338" s="65">
        <f>X338/1.2</f>
        <v>95.833333333333343</v>
      </c>
      <c r="Z338" s="65">
        <f>X338*Z$6</f>
        <v>66.699999999999989</v>
      </c>
      <c r="AC338" s="30">
        <f>(Y338*Z$6-0.75-T338)/T338</f>
        <v>0.21420135813404206</v>
      </c>
      <c r="AD338" s="86">
        <f>Y338*Z$6-0.75-T338</f>
        <v>9.6733333333333391</v>
      </c>
    </row>
    <row r="339" spans="1:33">
      <c r="C339" s="68" t="s">
        <v>489</v>
      </c>
      <c r="D339" s="61" t="s">
        <v>12</v>
      </c>
      <c r="E339" s="61" t="s">
        <v>44</v>
      </c>
      <c r="F339" s="61" t="s">
        <v>1</v>
      </c>
      <c r="G339" s="61" t="s">
        <v>128</v>
      </c>
      <c r="H339" s="68" t="s">
        <v>624</v>
      </c>
      <c r="I339" s="103"/>
      <c r="J339" s="103">
        <v>20</v>
      </c>
      <c r="K339" s="103">
        <v>20</v>
      </c>
      <c r="L339" s="103"/>
      <c r="M339" s="103">
        <v>20</v>
      </c>
      <c r="N339" s="20">
        <v>100</v>
      </c>
      <c r="O339" s="21"/>
      <c r="P339" s="103"/>
      <c r="R339" s="20">
        <v>84.05</v>
      </c>
      <c r="T339" s="85">
        <f t="shared" si="36"/>
        <v>57.658300000000004</v>
      </c>
      <c r="W339" s="24">
        <v>140</v>
      </c>
      <c r="X339" s="24"/>
      <c r="Y339" s="65">
        <f t="shared" si="41"/>
        <v>0</v>
      </c>
      <c r="Z339" s="65">
        <f t="shared" si="40"/>
        <v>0</v>
      </c>
      <c r="AC339" s="30">
        <f>(Y339*Z$4-0.65-T339)/T339</f>
        <v>-1.0112733119082595</v>
      </c>
      <c r="AD339" s="86">
        <f>Y339*Z$4-0.65-T339</f>
        <v>-58.308300000000003</v>
      </c>
      <c r="AE339" s="60" t="s">
        <v>636</v>
      </c>
      <c r="AF339" s="60" t="s">
        <v>1</v>
      </c>
      <c r="AG339" s="60" t="s">
        <v>641</v>
      </c>
    </row>
    <row r="340" spans="1:33">
      <c r="C340" s="68" t="s">
        <v>552</v>
      </c>
      <c r="D340" s="61" t="s">
        <v>12</v>
      </c>
      <c r="E340" s="61" t="s">
        <v>44</v>
      </c>
      <c r="F340" s="61" t="s">
        <v>1</v>
      </c>
      <c r="G340" s="61" t="s">
        <v>145</v>
      </c>
      <c r="H340" s="68" t="s">
        <v>537</v>
      </c>
      <c r="I340" s="20">
        <v>12</v>
      </c>
      <c r="J340" s="20">
        <v>88</v>
      </c>
      <c r="K340" s="20">
        <v>48</v>
      </c>
      <c r="L340" s="20"/>
      <c r="M340" s="20" t="s">
        <v>677</v>
      </c>
      <c r="N340" s="60"/>
      <c r="O340" s="76"/>
      <c r="P340" s="20"/>
      <c r="Q340" s="59"/>
      <c r="R340" s="20">
        <v>90.28</v>
      </c>
      <c r="T340" s="85">
        <f t="shared" si="36"/>
        <v>61.932080000000006</v>
      </c>
      <c r="U340" s="25">
        <v>62.71</v>
      </c>
      <c r="W340" s="24">
        <v>145</v>
      </c>
      <c r="Y340" s="65">
        <f t="shared" si="41"/>
        <v>0</v>
      </c>
      <c r="Z340" s="65">
        <f t="shared" si="40"/>
        <v>0</v>
      </c>
      <c r="AC340" s="30">
        <f>(Y340*Z$4-0.65-T340)/T340</f>
        <v>-1.0104953684746256</v>
      </c>
      <c r="AD340" s="86">
        <f>Y340*Z$4-0.65-T340</f>
        <v>-62.582080000000005</v>
      </c>
      <c r="AE340" s="60" t="s">
        <v>636</v>
      </c>
      <c r="AF340" s="60" t="s">
        <v>1</v>
      </c>
      <c r="AG340" s="60" t="s">
        <v>641</v>
      </c>
    </row>
    <row r="341" spans="1:33">
      <c r="C341" s="68" t="s">
        <v>497</v>
      </c>
      <c r="D341" s="61" t="s">
        <v>12</v>
      </c>
      <c r="E341" s="61" t="s">
        <v>44</v>
      </c>
      <c r="F341" s="61" t="s">
        <v>1</v>
      </c>
      <c r="G341" s="61" t="s">
        <v>490</v>
      </c>
      <c r="H341" s="68" t="s">
        <v>625</v>
      </c>
      <c r="I341" s="103">
        <v>8</v>
      </c>
      <c r="J341" s="103">
        <v>16</v>
      </c>
      <c r="K341" s="103">
        <v>12</v>
      </c>
      <c r="L341" s="103"/>
      <c r="M341" s="103">
        <v>28</v>
      </c>
      <c r="N341" s="20"/>
      <c r="O341" s="21"/>
      <c r="P341" s="103"/>
      <c r="Q341" s="59"/>
      <c r="R341" s="20">
        <v>87.11</v>
      </c>
      <c r="T341" s="85">
        <f t="shared" si="36"/>
        <v>59.757460000000002</v>
      </c>
      <c r="U341" s="25">
        <v>60.59</v>
      </c>
      <c r="W341" s="24">
        <v>155</v>
      </c>
      <c r="X341" s="24"/>
      <c r="Y341" s="65">
        <f t="shared" si="41"/>
        <v>0</v>
      </c>
      <c r="Z341" s="65">
        <f>X341*Z$6</f>
        <v>0</v>
      </c>
      <c r="AC341" s="30">
        <f>(Y341*Z$6-0.65-T341)/T341</f>
        <v>-1.0108773030178992</v>
      </c>
      <c r="AD341" s="86">
        <f>Y341*Z$6-0.65-T341</f>
        <v>-60.40746</v>
      </c>
      <c r="AE341" s="60" t="s">
        <v>636</v>
      </c>
      <c r="AF341" s="60" t="s">
        <v>1</v>
      </c>
      <c r="AG341" s="60" t="s">
        <v>641</v>
      </c>
    </row>
    <row r="342" spans="1:33">
      <c r="B342" s="60" t="s">
        <v>347</v>
      </c>
      <c r="C342" s="68"/>
      <c r="D342" s="61" t="s">
        <v>13</v>
      </c>
      <c r="E342" s="61" t="s">
        <v>44</v>
      </c>
      <c r="F342" s="61" t="s">
        <v>1</v>
      </c>
      <c r="G342" s="88" t="s">
        <v>758</v>
      </c>
      <c r="H342" s="89" t="s">
        <v>760</v>
      </c>
      <c r="I342" s="103"/>
      <c r="J342" s="103">
        <v>20</v>
      </c>
      <c r="K342" s="103"/>
      <c r="L342" s="103"/>
      <c r="M342" s="103"/>
      <c r="N342" s="20"/>
      <c r="O342" s="21"/>
      <c r="P342" s="103"/>
      <c r="Q342" s="59"/>
      <c r="T342" s="85">
        <v>45.36</v>
      </c>
      <c r="W342" s="24">
        <v>110</v>
      </c>
      <c r="Y342" s="65">
        <f t="shared" si="41"/>
        <v>0</v>
      </c>
      <c r="Z342" s="65">
        <f>X342*Z$6</f>
        <v>0</v>
      </c>
      <c r="AC342" s="30">
        <f>(Y342*Z$6-0.65-T342)/T342</f>
        <v>-1.0143298059964727</v>
      </c>
      <c r="AD342" s="86">
        <f>Y342*Z$6-0.65-T342</f>
        <v>-46.01</v>
      </c>
      <c r="AE342" s="60" t="s">
        <v>636</v>
      </c>
      <c r="AF342" s="60" t="s">
        <v>636</v>
      </c>
      <c r="AG342" s="60" t="s">
        <v>645</v>
      </c>
    </row>
    <row r="343" spans="1:33">
      <c r="C343" s="68"/>
      <c r="D343" s="61" t="s">
        <v>13</v>
      </c>
      <c r="E343" s="61" t="s">
        <v>44</v>
      </c>
      <c r="F343" s="61" t="s">
        <v>1</v>
      </c>
      <c r="G343" s="88" t="s">
        <v>758</v>
      </c>
      <c r="H343" s="89" t="s">
        <v>923</v>
      </c>
      <c r="I343" s="103"/>
      <c r="J343" s="103"/>
      <c r="K343" s="103"/>
      <c r="L343" s="103"/>
      <c r="M343" s="103"/>
      <c r="N343" s="20"/>
      <c r="O343" s="21"/>
      <c r="P343" s="59">
        <v>40</v>
      </c>
      <c r="Q343" s="59"/>
      <c r="T343" s="148">
        <v>46.46</v>
      </c>
      <c r="X343" s="166">
        <v>115</v>
      </c>
      <c r="Y343" s="65">
        <f>X343/1.2</f>
        <v>95.833333333333343</v>
      </c>
      <c r="Z343" s="65">
        <f>X343*Z$6</f>
        <v>66.699999999999989</v>
      </c>
      <c r="AC343" s="30">
        <f>(Y343*Z$6-0.75-T343)/T343</f>
        <v>0.18022671832400633</v>
      </c>
      <c r="AD343" s="86">
        <f>Y343*Z$6-0.75-T343</f>
        <v>8.3733333333333348</v>
      </c>
    </row>
    <row r="344" spans="1:33">
      <c r="C344" s="68" t="s">
        <v>553</v>
      </c>
      <c r="D344" s="61" t="s">
        <v>13</v>
      </c>
      <c r="E344" s="61" t="s">
        <v>44</v>
      </c>
      <c r="F344" s="61" t="s">
        <v>1</v>
      </c>
      <c r="G344" s="61" t="s">
        <v>145</v>
      </c>
      <c r="H344" s="68" t="s">
        <v>537</v>
      </c>
      <c r="I344" s="20" t="s">
        <v>891</v>
      </c>
      <c r="J344" s="20">
        <v>64</v>
      </c>
      <c r="K344" s="20">
        <v>46</v>
      </c>
      <c r="L344" s="20"/>
      <c r="M344" s="20" t="s">
        <v>892</v>
      </c>
      <c r="N344" s="103">
        <v>20</v>
      </c>
      <c r="O344" s="76"/>
      <c r="P344" s="20"/>
      <c r="Q344" s="21"/>
      <c r="R344" s="20">
        <v>104.04</v>
      </c>
      <c r="T344" s="85">
        <f t="shared" si="36"/>
        <v>71.371440000000007</v>
      </c>
      <c r="U344" s="25">
        <v>71.37</v>
      </c>
      <c r="W344" s="24">
        <v>170</v>
      </c>
      <c r="Y344" s="65">
        <f t="shared" si="41"/>
        <v>0</v>
      </c>
      <c r="Z344" s="65">
        <f t="shared" si="40"/>
        <v>0</v>
      </c>
      <c r="AC344" s="30">
        <f>(Y344*Z$4-0.65-T344)/T344</f>
        <v>-1.0091072843703308</v>
      </c>
      <c r="AD344" s="86">
        <f>Y344*Z$4-0.65-T344</f>
        <v>-72.021440000000013</v>
      </c>
      <c r="AE344" s="60" t="s">
        <v>636</v>
      </c>
      <c r="AF344" s="60" t="s">
        <v>1</v>
      </c>
      <c r="AG344" s="60" t="s">
        <v>641</v>
      </c>
    </row>
    <row r="345" spans="1:33">
      <c r="B345" s="60" t="s">
        <v>170</v>
      </c>
      <c r="C345" s="68" t="s">
        <v>866</v>
      </c>
      <c r="D345" s="61" t="s">
        <v>171</v>
      </c>
      <c r="E345" s="61" t="s">
        <v>44</v>
      </c>
      <c r="F345" s="61" t="s">
        <v>1</v>
      </c>
      <c r="G345" s="88" t="s">
        <v>758</v>
      </c>
      <c r="H345" s="89" t="s">
        <v>760</v>
      </c>
      <c r="I345" s="20">
        <v>6</v>
      </c>
      <c r="J345" s="20">
        <v>14</v>
      </c>
      <c r="K345" s="20"/>
      <c r="L345" s="20"/>
      <c r="M345" s="20"/>
      <c r="N345" s="103"/>
      <c r="O345" s="76"/>
      <c r="P345" s="21">
        <v>6</v>
      </c>
      <c r="Q345" s="21"/>
      <c r="T345" s="148">
        <v>60.03</v>
      </c>
      <c r="U345" s="25">
        <v>49.97</v>
      </c>
      <c r="W345" s="24">
        <v>120</v>
      </c>
      <c r="X345" s="166">
        <v>125</v>
      </c>
      <c r="Y345" s="65">
        <f>X345/1.2</f>
        <v>104.16666666666667</v>
      </c>
      <c r="Z345" s="65">
        <f>X345*Z$6</f>
        <v>72.5</v>
      </c>
      <c r="AC345" s="30">
        <f>(Y345*Z$6-0.75-T345)/T345</f>
        <v>-6.0525292909101589E-3</v>
      </c>
      <c r="AD345" s="86">
        <f>Y345*Z$6-0.75-T345</f>
        <v>-0.36333333333333684</v>
      </c>
      <c r="AE345" s="60" t="s">
        <v>636</v>
      </c>
      <c r="AF345" s="60" t="s">
        <v>636</v>
      </c>
      <c r="AG345" s="60" t="s">
        <v>645</v>
      </c>
    </row>
    <row r="346" spans="1:33">
      <c r="A346" s="59" t="s">
        <v>932</v>
      </c>
      <c r="C346" s="68"/>
      <c r="D346" s="61" t="s">
        <v>171</v>
      </c>
      <c r="E346" s="61" t="s">
        <v>44</v>
      </c>
      <c r="F346" s="61" t="s">
        <v>1</v>
      </c>
      <c r="G346" s="88" t="s">
        <v>758</v>
      </c>
      <c r="H346" s="89" t="s">
        <v>924</v>
      </c>
      <c r="I346" s="20"/>
      <c r="J346" s="20"/>
      <c r="K346" s="20"/>
      <c r="L346" s="20"/>
      <c r="M346" s="20"/>
      <c r="N346" s="103"/>
      <c r="O346" s="76"/>
      <c r="P346" s="21">
        <v>32</v>
      </c>
      <c r="Q346" s="21"/>
      <c r="T346" s="148">
        <v>47.26</v>
      </c>
      <c r="X346" s="166">
        <v>125</v>
      </c>
      <c r="Y346" s="65">
        <f>X346/1.2</f>
        <v>104.16666666666667</v>
      </c>
      <c r="Z346" s="65">
        <f>X346*Z$6</f>
        <v>72.5</v>
      </c>
      <c r="AC346" s="30">
        <f>(Y346*Z$6-0.75-T346)/T346</f>
        <v>0.2625193962477077</v>
      </c>
      <c r="AD346" s="86">
        <f>Y346*Z$6-0.75-T346</f>
        <v>12.406666666666666</v>
      </c>
    </row>
    <row r="347" spans="1:33">
      <c r="C347" s="68" t="s">
        <v>554</v>
      </c>
      <c r="D347" s="61" t="s">
        <v>171</v>
      </c>
      <c r="E347" s="61" t="s">
        <v>44</v>
      </c>
      <c r="F347" s="61" t="s">
        <v>1</v>
      </c>
      <c r="G347" s="61" t="s">
        <v>145</v>
      </c>
      <c r="H347" s="68" t="s">
        <v>537</v>
      </c>
      <c r="I347" s="20">
        <v>8</v>
      </c>
      <c r="J347" s="20">
        <v>36</v>
      </c>
      <c r="K347" s="20">
        <v>20</v>
      </c>
      <c r="L347" s="20"/>
      <c r="M347" s="20" t="s">
        <v>893</v>
      </c>
      <c r="N347" s="20">
        <v>20</v>
      </c>
      <c r="O347" s="21"/>
      <c r="P347" s="20"/>
      <c r="Q347" s="21"/>
      <c r="R347" s="20">
        <v>113.93</v>
      </c>
      <c r="T347" s="85">
        <f t="shared" si="36"/>
        <v>78.155980000000014</v>
      </c>
      <c r="U347" s="25">
        <v>78.16</v>
      </c>
      <c r="W347" s="24">
        <v>190</v>
      </c>
      <c r="Y347" s="65">
        <f t="shared" si="41"/>
        <v>0</v>
      </c>
      <c r="Z347" s="65">
        <f t="shared" si="40"/>
        <v>0</v>
      </c>
      <c r="AC347" s="30">
        <f>(Y347*Z$4-0.65-T347)/T347</f>
        <v>-1.0083167020616977</v>
      </c>
      <c r="AD347" s="86">
        <f>Y347*Z$4-0.65-T347</f>
        <v>-78.805980000000019</v>
      </c>
      <c r="AE347" s="60" t="s">
        <v>636</v>
      </c>
      <c r="AF347" s="60" t="s">
        <v>1</v>
      </c>
      <c r="AG347" s="60" t="s">
        <v>641</v>
      </c>
    </row>
    <row r="348" spans="1:33">
      <c r="C348" s="68" t="s">
        <v>678</v>
      </c>
      <c r="D348" s="61" t="s">
        <v>171</v>
      </c>
      <c r="E348" s="61" t="s">
        <v>44</v>
      </c>
      <c r="F348" s="61" t="s">
        <v>1</v>
      </c>
      <c r="G348" s="61" t="s">
        <v>679</v>
      </c>
      <c r="H348" s="68" t="s">
        <v>680</v>
      </c>
      <c r="I348" s="90" t="s">
        <v>867</v>
      </c>
      <c r="J348" s="20" t="s">
        <v>804</v>
      </c>
      <c r="K348" s="20" t="s">
        <v>829</v>
      </c>
      <c r="L348" s="20"/>
      <c r="M348" s="20"/>
      <c r="N348" s="20"/>
      <c r="O348" s="21"/>
      <c r="P348" s="20"/>
      <c r="Q348" s="21"/>
      <c r="T348" s="85">
        <f t="shared" si="36"/>
        <v>0</v>
      </c>
      <c r="U348" s="91">
        <v>90</v>
      </c>
      <c r="W348" s="24">
        <v>195</v>
      </c>
      <c r="Y348" s="65">
        <f t="shared" si="41"/>
        <v>0</v>
      </c>
      <c r="Z348" s="65">
        <f t="shared" si="40"/>
        <v>0</v>
      </c>
      <c r="AC348" s="30">
        <f>(Y348*Z$4-0.65-U348)/U348</f>
        <v>-1.0072222222222222</v>
      </c>
      <c r="AD348" s="86">
        <f>Y348*Z$4-0.65-U348</f>
        <v>-90.65</v>
      </c>
    </row>
    <row r="349" spans="1:33">
      <c r="B349" s="60" t="s">
        <v>84</v>
      </c>
      <c r="C349" s="68" t="s">
        <v>437</v>
      </c>
      <c r="D349" s="19" t="s">
        <v>9</v>
      </c>
      <c r="E349" s="19" t="s">
        <v>40</v>
      </c>
      <c r="F349" s="19" t="s">
        <v>1</v>
      </c>
      <c r="G349" s="61" t="s">
        <v>145</v>
      </c>
      <c r="H349" s="68" t="s">
        <v>148</v>
      </c>
      <c r="I349" s="107">
        <v>4</v>
      </c>
      <c r="J349" s="107">
        <v>6</v>
      </c>
      <c r="K349" s="107">
        <v>6</v>
      </c>
      <c r="L349" s="107"/>
      <c r="M349" s="107">
        <v>6</v>
      </c>
      <c r="N349" s="107">
        <v>4</v>
      </c>
      <c r="O349" s="108"/>
      <c r="P349" s="107"/>
      <c r="Q349" s="108"/>
      <c r="R349" s="20">
        <v>82.11</v>
      </c>
      <c r="T349" s="85">
        <f t="shared" si="36"/>
        <v>56.327460000000002</v>
      </c>
      <c r="U349" s="25">
        <v>56.33</v>
      </c>
      <c r="W349" s="24">
        <v>135</v>
      </c>
      <c r="Y349" s="65">
        <f t="shared" si="41"/>
        <v>0</v>
      </c>
      <c r="Z349" s="65">
        <f t="shared" si="40"/>
        <v>0</v>
      </c>
      <c r="AC349" s="30">
        <f>(Y349*Z$4-0.65-T349)/T349</f>
        <v>-1.0115396646679968</v>
      </c>
      <c r="AD349" s="86">
        <f>Y349*Z$4-0.65-T349</f>
        <v>-56.977460000000001</v>
      </c>
      <c r="AE349" s="60" t="s">
        <v>636</v>
      </c>
      <c r="AF349" s="60" t="s">
        <v>1</v>
      </c>
      <c r="AG349" s="60" t="s">
        <v>641</v>
      </c>
    </row>
    <row r="350" spans="1:33" s="76" customFormat="1">
      <c r="A350" s="59"/>
      <c r="B350" s="77"/>
      <c r="C350" s="84"/>
      <c r="D350" s="77"/>
      <c r="E350" s="77"/>
      <c r="F350" s="77"/>
      <c r="G350" s="61"/>
      <c r="H350" s="68"/>
      <c r="I350" s="21"/>
      <c r="J350" s="21"/>
      <c r="K350" s="21"/>
      <c r="L350" s="21"/>
      <c r="M350" s="21">
        <f>SUM(M8:M349)</f>
        <v>3808</v>
      </c>
      <c r="N350" s="20">
        <f>SUM(N8:N349)</f>
        <v>6958</v>
      </c>
      <c r="O350" s="21"/>
      <c r="P350" s="20"/>
      <c r="Q350" s="21"/>
      <c r="R350" s="10"/>
      <c r="S350" s="10"/>
      <c r="T350" s="21"/>
      <c r="U350" s="109"/>
      <c r="V350" s="63"/>
      <c r="W350" s="24"/>
      <c r="X350" s="64"/>
      <c r="Y350" s="110"/>
      <c r="Z350" s="110"/>
      <c r="AA350" s="110"/>
      <c r="AB350" s="110"/>
      <c r="AC350" s="111"/>
      <c r="AD350" s="112"/>
    </row>
    <row r="351" spans="1:33">
      <c r="B351" s="61"/>
      <c r="C351" s="68"/>
      <c r="D351" s="61"/>
      <c r="E351" s="61"/>
      <c r="F351" s="61"/>
      <c r="G351" s="61"/>
      <c r="H351" s="68"/>
      <c r="I351" s="20"/>
      <c r="J351" s="20"/>
      <c r="K351" s="20"/>
      <c r="L351" s="20"/>
      <c r="M351" s="20"/>
      <c r="N351" s="20"/>
      <c r="O351" s="21"/>
      <c r="P351" s="20"/>
      <c r="Q351" s="21"/>
      <c r="R351" s="26"/>
      <c r="S351" s="26"/>
      <c r="AC351" s="30"/>
      <c r="AD351" s="113"/>
    </row>
    <row r="352" spans="1:33">
      <c r="B352" s="61" t="s">
        <v>764</v>
      </c>
      <c r="C352" s="68"/>
      <c r="D352" s="61"/>
      <c r="E352" s="61"/>
      <c r="F352" s="61"/>
      <c r="G352" s="61"/>
      <c r="H352" s="68"/>
      <c r="I352" s="20"/>
      <c r="J352" s="20"/>
      <c r="K352" s="20"/>
      <c r="L352" s="20"/>
      <c r="M352" s="20"/>
      <c r="N352" s="20"/>
      <c r="O352" s="21"/>
      <c r="P352" s="20"/>
      <c r="Q352" s="21"/>
      <c r="R352" s="26"/>
      <c r="S352" s="26"/>
      <c r="AC352" s="30"/>
      <c r="AD352" s="114"/>
    </row>
    <row r="353" spans="2:30">
      <c r="B353" s="61" t="s">
        <v>765</v>
      </c>
      <c r="C353" s="61"/>
      <c r="D353" s="61"/>
      <c r="E353" s="61"/>
      <c r="F353" s="61"/>
      <c r="G353" s="61"/>
      <c r="H353" s="68"/>
      <c r="I353" s="20"/>
      <c r="J353" s="20"/>
      <c r="K353" s="20"/>
      <c r="L353" s="20"/>
      <c r="M353" s="20"/>
      <c r="N353" s="20"/>
      <c r="O353" s="21"/>
      <c r="P353" s="20"/>
      <c r="Q353" s="21"/>
      <c r="R353" s="26"/>
      <c r="S353" s="26"/>
      <c r="AC353" s="30"/>
      <c r="AD353" s="113"/>
    </row>
    <row r="354" spans="2:30">
      <c r="B354" s="61" t="s">
        <v>766</v>
      </c>
      <c r="C354" s="61"/>
      <c r="D354" s="61"/>
      <c r="E354" s="61"/>
      <c r="F354" s="61"/>
      <c r="G354" s="61"/>
      <c r="H354" s="68"/>
      <c r="I354" s="20"/>
      <c r="J354" s="20"/>
      <c r="K354" s="20"/>
      <c r="L354" s="20"/>
      <c r="M354" s="20"/>
      <c r="N354" s="20"/>
      <c r="O354" s="21"/>
      <c r="P354" s="20"/>
      <c r="Q354" s="21"/>
      <c r="AD354" s="113"/>
    </row>
    <row r="355" spans="2:30">
      <c r="B355" s="61" t="s">
        <v>767</v>
      </c>
      <c r="C355" s="61"/>
      <c r="D355" s="61"/>
      <c r="E355" s="61"/>
      <c r="F355" s="61"/>
      <c r="G355" s="61"/>
      <c r="H355" s="68"/>
      <c r="I355" s="20"/>
      <c r="J355" s="20"/>
      <c r="K355" s="20"/>
      <c r="L355" s="20"/>
      <c r="M355" s="20"/>
      <c r="N355" s="20"/>
      <c r="O355" s="21"/>
      <c r="P355" s="20"/>
      <c r="Q355" s="21"/>
      <c r="R355" s="26"/>
      <c r="S355" s="26"/>
      <c r="AC355" s="30"/>
      <c r="AD355" s="113"/>
    </row>
    <row r="356" spans="2:30">
      <c r="B356" s="61" t="s">
        <v>768</v>
      </c>
      <c r="C356" s="61"/>
      <c r="D356" s="61"/>
      <c r="E356" s="61"/>
      <c r="F356" s="61"/>
      <c r="G356" s="61"/>
      <c r="H356" s="68"/>
      <c r="I356" s="20"/>
      <c r="J356" s="20"/>
      <c r="K356" s="20"/>
      <c r="L356" s="20"/>
      <c r="M356" s="20"/>
      <c r="N356" s="20"/>
      <c r="O356" s="21"/>
      <c r="P356" s="20"/>
      <c r="Q356" s="21"/>
      <c r="R356" s="26"/>
      <c r="S356" s="26"/>
      <c r="AC356" s="30"/>
      <c r="AD356" s="113"/>
    </row>
    <row r="357" spans="2:30">
      <c r="B357" s="61" t="s">
        <v>769</v>
      </c>
      <c r="C357" s="61"/>
      <c r="D357" s="61"/>
      <c r="E357" s="61"/>
      <c r="F357" s="61"/>
      <c r="G357" s="61"/>
      <c r="H357" s="68"/>
      <c r="I357" s="20"/>
      <c r="J357" s="20"/>
      <c r="K357" s="20"/>
      <c r="L357" s="20"/>
      <c r="M357" s="20"/>
      <c r="N357" s="20"/>
      <c r="O357" s="21"/>
      <c r="P357" s="20"/>
      <c r="Q357" s="21"/>
      <c r="R357" s="26"/>
      <c r="S357" s="26"/>
      <c r="AC357" s="30"/>
      <c r="AD357" s="113"/>
    </row>
    <row r="358" spans="2:30">
      <c r="B358" s="61" t="s">
        <v>770</v>
      </c>
      <c r="C358" s="61"/>
      <c r="D358" s="61"/>
      <c r="E358" s="61"/>
      <c r="F358" s="61"/>
      <c r="G358" s="61"/>
      <c r="H358" s="68"/>
      <c r="I358" s="20"/>
      <c r="J358" s="20"/>
      <c r="K358" s="20"/>
      <c r="L358" s="20"/>
      <c r="M358" s="20"/>
      <c r="N358" s="20"/>
      <c r="O358" s="21"/>
      <c r="P358" s="20"/>
      <c r="Q358" s="21"/>
      <c r="R358" s="26"/>
      <c r="S358" s="26"/>
      <c r="AC358" s="30"/>
      <c r="AD358" s="113"/>
    </row>
    <row r="359" spans="2:30">
      <c r="B359" s="61" t="s">
        <v>771</v>
      </c>
      <c r="C359" s="61"/>
      <c r="D359" s="61"/>
      <c r="E359" s="61"/>
      <c r="F359" s="61"/>
      <c r="G359" s="61"/>
      <c r="H359" s="68"/>
      <c r="I359" s="20"/>
      <c r="J359" s="20"/>
      <c r="K359" s="20"/>
      <c r="L359" s="20"/>
      <c r="M359" s="20"/>
      <c r="N359" s="20"/>
      <c r="O359" s="21"/>
      <c r="P359" s="20"/>
      <c r="Q359" s="21"/>
      <c r="R359" s="26"/>
      <c r="S359" s="26"/>
      <c r="AC359" s="30"/>
      <c r="AD359" s="113"/>
    </row>
    <row r="360" spans="2:30">
      <c r="B360" s="61" t="s">
        <v>772</v>
      </c>
      <c r="C360" s="61"/>
      <c r="D360" s="61"/>
      <c r="E360" s="61"/>
      <c r="F360" s="61"/>
      <c r="G360" s="61"/>
      <c r="H360" s="68"/>
      <c r="I360" s="20"/>
      <c r="J360" s="20"/>
      <c r="K360" s="20"/>
      <c r="L360" s="20"/>
      <c r="M360" s="20"/>
      <c r="N360" s="20"/>
      <c r="O360" s="21"/>
      <c r="P360" s="20"/>
      <c r="Q360" s="21"/>
      <c r="R360" s="26"/>
      <c r="S360" s="26"/>
      <c r="AC360" s="30"/>
      <c r="AD360" s="113"/>
    </row>
    <row r="361" spans="2:30">
      <c r="B361" s="61" t="s">
        <v>773</v>
      </c>
      <c r="C361" s="61"/>
      <c r="D361" s="61"/>
      <c r="E361" s="61"/>
      <c r="F361" s="61"/>
      <c r="G361" s="61"/>
      <c r="H361" s="68"/>
      <c r="I361" s="20"/>
      <c r="J361" s="20"/>
      <c r="K361" s="20"/>
      <c r="L361" s="20"/>
      <c r="M361" s="20"/>
      <c r="N361" s="20"/>
      <c r="O361" s="21"/>
      <c r="P361" s="20"/>
      <c r="Q361" s="21"/>
      <c r="R361" s="26"/>
      <c r="S361" s="26"/>
      <c r="AC361" s="30"/>
      <c r="AD361" s="113"/>
    </row>
    <row r="362" spans="2:30">
      <c r="B362" s="61" t="s">
        <v>782</v>
      </c>
      <c r="C362" s="61"/>
      <c r="D362" s="61"/>
      <c r="E362" s="61"/>
      <c r="F362" s="61"/>
      <c r="G362" s="61"/>
      <c r="H362" s="68"/>
      <c r="I362" s="20"/>
      <c r="J362" s="20"/>
      <c r="K362" s="20"/>
      <c r="L362" s="20"/>
      <c r="M362" s="20"/>
      <c r="N362" s="20"/>
      <c r="O362" s="21"/>
      <c r="P362" s="20"/>
      <c r="Q362" s="21"/>
      <c r="R362" s="26"/>
      <c r="S362" s="26"/>
      <c r="AC362" s="30"/>
      <c r="AD362" s="113"/>
    </row>
    <row r="363" spans="2:30">
      <c r="B363" s="61"/>
      <c r="C363" s="61"/>
      <c r="D363" s="61"/>
      <c r="E363" s="61"/>
      <c r="F363" s="61"/>
      <c r="G363" s="61"/>
      <c r="H363" s="68"/>
      <c r="I363" s="20"/>
      <c r="J363" s="20"/>
      <c r="K363" s="20"/>
      <c r="L363" s="20"/>
      <c r="M363" s="20"/>
      <c r="N363" s="20"/>
      <c r="O363" s="21"/>
      <c r="P363" s="20"/>
      <c r="Q363" s="21"/>
      <c r="R363" s="26"/>
      <c r="S363" s="26"/>
      <c r="AC363" s="30"/>
      <c r="AD363" s="114"/>
    </row>
    <row r="364" spans="2:30">
      <c r="B364" s="61"/>
      <c r="C364" s="61"/>
      <c r="D364" s="61"/>
      <c r="E364" s="61"/>
      <c r="F364" s="61"/>
      <c r="G364" s="61"/>
      <c r="H364" s="68"/>
      <c r="I364" s="20"/>
      <c r="J364" s="20"/>
      <c r="K364" s="20"/>
      <c r="L364" s="20"/>
      <c r="M364" s="20"/>
      <c r="N364" s="20"/>
      <c r="O364" s="21"/>
      <c r="P364" s="20"/>
      <c r="Q364" s="21"/>
      <c r="R364" s="26"/>
      <c r="S364" s="26"/>
      <c r="AC364" s="30"/>
      <c r="AD364" s="114"/>
    </row>
    <row r="365" spans="2:30">
      <c r="B365" s="61"/>
      <c r="C365" s="61"/>
      <c r="D365" s="61"/>
      <c r="E365" s="61"/>
      <c r="F365" s="61"/>
      <c r="G365" s="61"/>
      <c r="H365" s="68"/>
      <c r="I365" s="20"/>
      <c r="J365" s="20"/>
      <c r="K365" s="20"/>
      <c r="L365" s="20"/>
      <c r="M365" s="20"/>
      <c r="N365" s="20"/>
      <c r="O365" s="21"/>
      <c r="P365" s="20"/>
      <c r="Q365" s="21"/>
      <c r="AD365" s="114"/>
    </row>
    <row r="366" spans="2:30">
      <c r="B366" s="61"/>
      <c r="C366" s="61"/>
      <c r="D366" s="61"/>
      <c r="E366" s="61"/>
      <c r="F366" s="61"/>
      <c r="G366" s="61"/>
      <c r="H366" s="68"/>
      <c r="I366" s="20"/>
      <c r="J366" s="20"/>
      <c r="K366" s="20"/>
      <c r="L366" s="20"/>
      <c r="M366" s="20"/>
      <c r="N366" s="20"/>
      <c r="O366" s="21"/>
      <c r="P366" s="20"/>
      <c r="Q366" s="21"/>
      <c r="AD366" s="113"/>
    </row>
    <row r="367" spans="2:30">
      <c r="B367" s="61"/>
      <c r="C367" s="61"/>
      <c r="D367" s="61"/>
      <c r="E367" s="61"/>
      <c r="F367" s="61"/>
      <c r="G367" s="61"/>
      <c r="H367" s="68"/>
      <c r="I367" s="20"/>
      <c r="J367" s="20"/>
      <c r="K367" s="20"/>
      <c r="L367" s="20"/>
      <c r="M367" s="20"/>
      <c r="N367" s="20"/>
      <c r="O367" s="21"/>
      <c r="P367" s="20"/>
      <c r="Q367" s="21"/>
      <c r="AD367" s="113"/>
    </row>
    <row r="368" spans="2:30">
      <c r="B368" s="61"/>
      <c r="C368" s="61"/>
      <c r="D368" s="61"/>
      <c r="E368" s="61"/>
      <c r="F368" s="61"/>
      <c r="G368" s="61"/>
      <c r="H368" s="68"/>
      <c r="I368" s="20"/>
      <c r="J368" s="20"/>
      <c r="K368" s="20"/>
      <c r="L368" s="20"/>
      <c r="M368" s="20"/>
      <c r="N368" s="20"/>
      <c r="O368" s="21"/>
      <c r="P368" s="20"/>
      <c r="Q368" s="21"/>
      <c r="R368" s="26"/>
      <c r="S368" s="26"/>
      <c r="AC368" s="30"/>
      <c r="AD368" s="113"/>
    </row>
    <row r="369" spans="2:30">
      <c r="B369" s="61"/>
      <c r="C369" s="61"/>
      <c r="D369" s="61"/>
      <c r="E369" s="61"/>
      <c r="F369" s="61"/>
      <c r="G369" s="61"/>
      <c r="H369" s="68"/>
      <c r="I369" s="20"/>
      <c r="J369" s="20"/>
      <c r="K369" s="20"/>
      <c r="L369" s="20"/>
      <c r="M369" s="20"/>
      <c r="N369" s="20"/>
      <c r="O369" s="21"/>
      <c r="P369" s="20"/>
      <c r="Q369" s="21"/>
      <c r="R369" s="26"/>
      <c r="S369" s="26"/>
      <c r="AC369" s="30"/>
      <c r="AD369" s="113"/>
    </row>
    <row r="370" spans="2:30">
      <c r="B370" s="61"/>
      <c r="C370" s="61"/>
      <c r="D370" s="61"/>
      <c r="E370" s="61"/>
      <c r="F370" s="61"/>
      <c r="G370" s="61"/>
      <c r="H370" s="68"/>
      <c r="I370" s="20"/>
      <c r="J370" s="20"/>
      <c r="K370" s="20"/>
      <c r="L370" s="20"/>
      <c r="M370" s="20"/>
      <c r="N370" s="20"/>
      <c r="O370" s="21"/>
      <c r="P370" s="20"/>
      <c r="Q370" s="21"/>
      <c r="R370" s="26"/>
      <c r="S370" s="26"/>
      <c r="AC370" s="30"/>
      <c r="AD370" s="113"/>
    </row>
    <row r="371" spans="2:30">
      <c r="B371" s="61"/>
      <c r="C371" s="61"/>
      <c r="D371" s="61"/>
      <c r="E371" s="61"/>
      <c r="F371" s="61"/>
      <c r="G371" s="61"/>
      <c r="H371" s="68"/>
      <c r="I371" s="20"/>
      <c r="J371" s="20"/>
      <c r="K371" s="20"/>
      <c r="L371" s="20"/>
      <c r="M371" s="20"/>
      <c r="N371" s="20"/>
      <c r="O371" s="21"/>
      <c r="P371" s="20"/>
      <c r="Q371" s="21"/>
      <c r="R371" s="26"/>
      <c r="S371" s="26"/>
      <c r="AC371" s="30"/>
      <c r="AD371" s="113"/>
    </row>
    <row r="372" spans="2:30">
      <c r="B372" s="61"/>
      <c r="C372" s="61"/>
      <c r="D372" s="61"/>
      <c r="E372" s="61"/>
      <c r="F372" s="61"/>
      <c r="G372" s="61"/>
      <c r="H372" s="68"/>
      <c r="I372" s="20"/>
      <c r="J372" s="20"/>
      <c r="K372" s="20"/>
      <c r="L372" s="20"/>
      <c r="M372" s="20"/>
      <c r="N372" s="20"/>
      <c r="O372" s="21"/>
      <c r="P372" s="20"/>
      <c r="Q372" s="21"/>
      <c r="R372" s="26"/>
      <c r="S372" s="26"/>
      <c r="AC372" s="30"/>
      <c r="AD372" s="113"/>
    </row>
    <row r="373" spans="2:30">
      <c r="B373" s="61"/>
      <c r="C373" s="61"/>
      <c r="D373" s="61"/>
      <c r="E373" s="61"/>
      <c r="F373" s="61"/>
      <c r="G373" s="61"/>
      <c r="H373" s="68"/>
      <c r="I373" s="20"/>
      <c r="J373" s="20"/>
      <c r="K373" s="20"/>
      <c r="L373" s="20"/>
      <c r="M373" s="20"/>
      <c r="N373" s="20"/>
      <c r="O373" s="21"/>
      <c r="P373" s="20"/>
      <c r="Q373" s="21"/>
      <c r="R373" s="26"/>
      <c r="S373" s="26"/>
      <c r="AC373" s="30"/>
      <c r="AD373" s="114"/>
    </row>
    <row r="374" spans="2:30">
      <c r="B374" s="61"/>
      <c r="C374" s="61"/>
      <c r="D374" s="61"/>
      <c r="E374" s="61"/>
      <c r="F374" s="61"/>
      <c r="G374" s="61"/>
      <c r="H374" s="68"/>
      <c r="I374" s="20"/>
      <c r="J374" s="20"/>
      <c r="K374" s="20"/>
      <c r="L374" s="20"/>
      <c r="M374" s="20"/>
      <c r="N374" s="20"/>
      <c r="O374" s="21"/>
      <c r="P374" s="20"/>
      <c r="Q374" s="21"/>
      <c r="R374" s="26"/>
      <c r="S374" s="26"/>
      <c r="AC374" s="30"/>
      <c r="AD374" s="113"/>
    </row>
    <row r="375" spans="2:30">
      <c r="B375" s="61"/>
      <c r="C375" s="61"/>
      <c r="D375" s="61"/>
      <c r="E375" s="61"/>
      <c r="F375" s="61"/>
      <c r="G375" s="61"/>
      <c r="H375" s="68"/>
      <c r="I375" s="20"/>
      <c r="J375" s="20"/>
      <c r="K375" s="20"/>
      <c r="L375" s="20"/>
      <c r="M375" s="20"/>
      <c r="N375" s="20"/>
      <c r="O375" s="21"/>
      <c r="P375" s="20"/>
      <c r="Q375" s="21"/>
      <c r="AD375" s="113"/>
    </row>
    <row r="376" spans="2:30">
      <c r="B376" s="61"/>
      <c r="C376" s="61"/>
      <c r="D376" s="61"/>
      <c r="E376" s="61"/>
      <c r="F376" s="61"/>
      <c r="G376" s="61"/>
      <c r="H376" s="68"/>
      <c r="I376" s="20"/>
      <c r="J376" s="20"/>
      <c r="K376" s="20"/>
      <c r="L376" s="20"/>
      <c r="M376" s="20"/>
      <c r="N376" s="20"/>
      <c r="O376" s="21"/>
      <c r="P376" s="20"/>
      <c r="Q376" s="21"/>
      <c r="R376" s="26"/>
      <c r="S376" s="26"/>
      <c r="AC376" s="30"/>
      <c r="AD376" s="113"/>
    </row>
    <row r="377" spans="2:30">
      <c r="B377" s="61"/>
      <c r="C377" s="61"/>
      <c r="D377" s="61"/>
      <c r="E377" s="61"/>
      <c r="F377" s="61"/>
      <c r="G377" s="61"/>
      <c r="H377" s="68"/>
      <c r="I377" s="20"/>
      <c r="J377" s="20"/>
      <c r="K377" s="20"/>
      <c r="L377" s="20"/>
      <c r="M377" s="20"/>
      <c r="N377" s="20"/>
      <c r="O377" s="21"/>
      <c r="P377" s="20"/>
      <c r="Q377" s="21"/>
      <c r="R377" s="26"/>
      <c r="S377" s="26"/>
      <c r="AC377" s="30"/>
      <c r="AD377" s="113"/>
    </row>
    <row r="378" spans="2:30">
      <c r="B378" s="61"/>
      <c r="C378" s="61"/>
      <c r="D378" s="61"/>
      <c r="E378" s="61"/>
      <c r="F378" s="61"/>
      <c r="G378" s="61"/>
      <c r="H378" s="68"/>
      <c r="I378" s="20"/>
      <c r="J378" s="20"/>
      <c r="K378" s="20"/>
      <c r="L378" s="20"/>
      <c r="M378" s="20"/>
      <c r="N378" s="20"/>
      <c r="O378" s="21"/>
      <c r="P378" s="20"/>
      <c r="Q378" s="21"/>
      <c r="R378" s="26"/>
      <c r="S378" s="26"/>
      <c r="AC378" s="30"/>
      <c r="AD378" s="113"/>
    </row>
    <row r="379" spans="2:30">
      <c r="B379" s="61"/>
      <c r="C379" s="61"/>
      <c r="D379" s="61"/>
      <c r="E379" s="61"/>
      <c r="F379" s="61"/>
      <c r="G379" s="61"/>
      <c r="H379" s="68"/>
      <c r="I379" s="20"/>
      <c r="J379" s="20"/>
      <c r="K379" s="20"/>
      <c r="L379" s="20"/>
      <c r="M379" s="20"/>
      <c r="N379" s="20"/>
      <c r="O379" s="21"/>
      <c r="P379" s="20"/>
      <c r="Q379" s="21"/>
      <c r="R379" s="26"/>
      <c r="S379" s="26"/>
      <c r="AC379" s="30"/>
      <c r="AD379" s="113"/>
    </row>
    <row r="380" spans="2:30">
      <c r="B380" s="61"/>
      <c r="C380" s="61"/>
      <c r="D380" s="61"/>
      <c r="E380" s="61"/>
      <c r="F380" s="61"/>
      <c r="G380" s="61"/>
      <c r="H380" s="68"/>
      <c r="I380" s="20"/>
      <c r="J380" s="20"/>
      <c r="K380" s="20"/>
      <c r="L380" s="20"/>
      <c r="M380" s="20"/>
      <c r="N380" s="20"/>
      <c r="O380" s="21"/>
      <c r="P380" s="20"/>
      <c r="Q380" s="21"/>
      <c r="R380" s="26"/>
      <c r="S380" s="26"/>
      <c r="AC380" s="30"/>
      <c r="AD380" s="113"/>
    </row>
    <row r="381" spans="2:30">
      <c r="B381" s="61"/>
      <c r="C381" s="61"/>
      <c r="D381" s="61"/>
      <c r="E381" s="61"/>
      <c r="F381" s="61"/>
      <c r="G381" s="61"/>
      <c r="H381" s="68"/>
      <c r="I381" s="20"/>
      <c r="J381" s="20"/>
      <c r="K381" s="20"/>
      <c r="L381" s="20"/>
      <c r="M381" s="20"/>
      <c r="N381" s="20"/>
      <c r="O381" s="21"/>
      <c r="P381" s="20"/>
      <c r="Q381" s="21"/>
      <c r="R381" s="26"/>
      <c r="S381" s="26"/>
      <c r="AC381" s="30"/>
      <c r="AD381" s="113"/>
    </row>
    <row r="382" spans="2:30">
      <c r="B382" s="61"/>
      <c r="C382" s="61"/>
      <c r="D382" s="61"/>
      <c r="E382" s="61"/>
      <c r="F382" s="61"/>
      <c r="G382" s="61"/>
      <c r="H382" s="68"/>
      <c r="I382" s="20"/>
      <c r="J382" s="20"/>
      <c r="K382" s="20"/>
      <c r="L382" s="20"/>
      <c r="M382" s="20"/>
      <c r="N382" s="20"/>
      <c r="O382" s="21"/>
      <c r="P382" s="20"/>
      <c r="Q382" s="21"/>
      <c r="R382" s="26"/>
      <c r="S382" s="26"/>
      <c r="AC382" s="30"/>
      <c r="AD382" s="113"/>
    </row>
    <row r="383" spans="2:30">
      <c r="B383" s="61"/>
      <c r="C383" s="61"/>
      <c r="D383" s="61"/>
      <c r="E383" s="61"/>
      <c r="F383" s="61"/>
      <c r="G383" s="61"/>
      <c r="H383" s="68"/>
      <c r="I383" s="20"/>
      <c r="J383" s="20"/>
      <c r="K383" s="20"/>
      <c r="L383" s="20"/>
      <c r="M383" s="20"/>
      <c r="N383" s="20"/>
      <c r="O383" s="21"/>
      <c r="P383" s="20"/>
      <c r="Q383" s="21"/>
      <c r="R383" s="26"/>
      <c r="S383" s="26"/>
      <c r="AC383" s="30"/>
      <c r="AD383" s="113"/>
    </row>
    <row r="384" spans="2:30">
      <c r="I384" s="20"/>
      <c r="J384" s="20"/>
      <c r="K384" s="20"/>
      <c r="L384" s="20"/>
      <c r="M384" s="20"/>
      <c r="N384" s="20"/>
      <c r="O384" s="21"/>
      <c r="P384" s="20"/>
      <c r="Q384" s="21"/>
      <c r="R384" s="26"/>
      <c r="S384" s="26"/>
      <c r="AC384" s="30"/>
      <c r="AD384" s="113"/>
    </row>
    <row r="385" spans="8:30">
      <c r="I385" s="20"/>
      <c r="J385" s="20"/>
      <c r="K385" s="20"/>
      <c r="L385" s="20"/>
      <c r="M385" s="20"/>
      <c r="N385" s="20"/>
      <c r="O385" s="21"/>
      <c r="P385" s="20"/>
      <c r="Q385" s="21"/>
      <c r="R385" s="26"/>
      <c r="S385" s="26"/>
      <c r="AC385" s="30"/>
      <c r="AD385" s="113"/>
    </row>
    <row r="386" spans="8:30">
      <c r="I386" s="20"/>
      <c r="J386" s="20"/>
      <c r="K386" s="20"/>
      <c r="L386" s="20"/>
      <c r="M386" s="20"/>
      <c r="N386" s="20"/>
      <c r="O386" s="21"/>
      <c r="P386" s="20"/>
      <c r="Q386" s="21"/>
      <c r="R386" s="26"/>
      <c r="S386" s="26"/>
      <c r="AC386" s="30"/>
      <c r="AD386" s="113"/>
    </row>
    <row r="387" spans="8:30">
      <c r="H387" s="60"/>
      <c r="I387" s="20"/>
      <c r="J387" s="20"/>
      <c r="K387" s="20"/>
      <c r="L387" s="20"/>
      <c r="M387" s="20"/>
      <c r="N387" s="20"/>
      <c r="O387" s="21"/>
      <c r="P387" s="20"/>
      <c r="Q387" s="21"/>
      <c r="R387" s="26"/>
      <c r="S387" s="26"/>
      <c r="AC387" s="30"/>
      <c r="AD387" s="113"/>
    </row>
    <row r="388" spans="8:30">
      <c r="H388" s="60"/>
      <c r="I388" s="20"/>
      <c r="J388" s="20"/>
      <c r="K388" s="20"/>
      <c r="L388" s="20"/>
      <c r="M388" s="20"/>
      <c r="N388" s="20"/>
      <c r="O388" s="21"/>
      <c r="P388" s="20"/>
      <c r="Q388" s="21"/>
      <c r="R388" s="26"/>
      <c r="S388" s="26"/>
      <c r="AC388" s="30"/>
      <c r="AD388" s="113"/>
    </row>
    <row r="389" spans="8:30">
      <c r="H389" s="60"/>
      <c r="I389" s="20"/>
      <c r="J389" s="20"/>
      <c r="K389" s="20"/>
      <c r="L389" s="20"/>
      <c r="M389" s="20"/>
      <c r="N389" s="20"/>
      <c r="O389" s="21"/>
      <c r="P389" s="20"/>
      <c r="Q389" s="21"/>
      <c r="R389" s="26"/>
      <c r="S389" s="26"/>
      <c r="AC389" s="30"/>
      <c r="AD389" s="113"/>
    </row>
    <row r="390" spans="8:30">
      <c r="H390" s="60"/>
      <c r="I390" s="20"/>
      <c r="J390" s="20"/>
      <c r="K390" s="20"/>
      <c r="L390" s="20"/>
      <c r="M390" s="20"/>
      <c r="N390" s="20"/>
      <c r="O390" s="21"/>
      <c r="P390" s="20"/>
      <c r="Q390" s="21"/>
      <c r="R390" s="26"/>
      <c r="S390" s="26"/>
      <c r="AC390" s="30"/>
      <c r="AD390" s="113"/>
    </row>
    <row r="391" spans="8:30">
      <c r="H391" s="60"/>
      <c r="I391" s="20"/>
      <c r="J391" s="20"/>
      <c r="K391" s="20"/>
      <c r="L391" s="20"/>
      <c r="M391" s="20"/>
      <c r="N391" s="20"/>
      <c r="O391" s="21"/>
      <c r="P391" s="20"/>
      <c r="Q391" s="21"/>
      <c r="R391" s="26"/>
      <c r="S391" s="26"/>
      <c r="AC391" s="30"/>
      <c r="AD391" s="113"/>
    </row>
    <row r="392" spans="8:30">
      <c r="H392" s="60"/>
      <c r="I392" s="20"/>
      <c r="J392" s="20"/>
      <c r="K392" s="20"/>
      <c r="L392" s="20"/>
      <c r="M392" s="20"/>
      <c r="N392" s="20"/>
      <c r="O392" s="21"/>
      <c r="P392" s="20"/>
      <c r="Q392" s="21"/>
      <c r="R392" s="26"/>
      <c r="S392" s="26"/>
      <c r="AC392" s="30"/>
      <c r="AD392" s="113"/>
    </row>
    <row r="393" spans="8:30">
      <c r="H393" s="60"/>
      <c r="I393" s="20"/>
      <c r="J393" s="20"/>
      <c r="K393" s="20"/>
      <c r="L393" s="20"/>
      <c r="M393" s="20"/>
      <c r="N393" s="20"/>
      <c r="O393" s="21"/>
      <c r="P393" s="20"/>
      <c r="Q393" s="21"/>
      <c r="R393" s="26"/>
      <c r="S393" s="26"/>
      <c r="AC393" s="30"/>
      <c r="AD393" s="113"/>
    </row>
    <row r="394" spans="8:30">
      <c r="H394" s="60"/>
      <c r="I394" s="20"/>
      <c r="J394" s="20"/>
      <c r="K394" s="20"/>
      <c r="L394" s="20"/>
      <c r="M394" s="20"/>
      <c r="N394" s="20"/>
      <c r="O394" s="21"/>
      <c r="P394" s="20"/>
      <c r="Q394" s="21"/>
      <c r="R394" s="26"/>
      <c r="S394" s="26"/>
      <c r="AC394" s="30"/>
      <c r="AD394" s="113"/>
    </row>
    <row r="395" spans="8:30">
      <c r="H395" s="60"/>
      <c r="I395" s="20"/>
      <c r="J395" s="20"/>
      <c r="K395" s="20"/>
      <c r="L395" s="20"/>
      <c r="M395" s="20"/>
      <c r="N395" s="20"/>
      <c r="O395" s="21"/>
      <c r="P395" s="20"/>
      <c r="Q395" s="21"/>
      <c r="R395" s="26"/>
      <c r="S395" s="26"/>
      <c r="AC395" s="30"/>
      <c r="AD395" s="113"/>
    </row>
    <row r="396" spans="8:30">
      <c r="H396" s="60"/>
      <c r="I396" s="20"/>
      <c r="J396" s="20"/>
      <c r="K396" s="20"/>
      <c r="L396" s="20"/>
      <c r="M396" s="20"/>
      <c r="N396" s="20"/>
      <c r="O396" s="21"/>
      <c r="P396" s="20"/>
      <c r="Q396" s="21"/>
      <c r="R396" s="26"/>
      <c r="S396" s="26"/>
      <c r="AC396" s="30"/>
      <c r="AD396" s="113"/>
    </row>
    <row r="397" spans="8:30">
      <c r="H397" s="60"/>
      <c r="I397" s="20"/>
      <c r="J397" s="20"/>
      <c r="K397" s="20"/>
      <c r="L397" s="20"/>
      <c r="M397" s="20"/>
      <c r="N397" s="20"/>
      <c r="O397" s="21"/>
      <c r="P397" s="20"/>
      <c r="Q397" s="21"/>
      <c r="R397" s="26"/>
      <c r="S397" s="26"/>
      <c r="AC397" s="30"/>
      <c r="AD397" s="113"/>
    </row>
    <row r="398" spans="8:30">
      <c r="H398" s="60"/>
      <c r="I398" s="20"/>
      <c r="J398" s="20"/>
      <c r="K398" s="20"/>
      <c r="L398" s="20"/>
      <c r="M398" s="20"/>
      <c r="N398" s="20"/>
      <c r="O398" s="21"/>
      <c r="P398" s="20"/>
      <c r="Q398" s="21"/>
      <c r="R398" s="26"/>
      <c r="S398" s="26"/>
      <c r="AC398" s="30"/>
      <c r="AD398" s="113"/>
    </row>
    <row r="399" spans="8:30">
      <c r="H399" s="60"/>
      <c r="I399" s="20"/>
      <c r="J399" s="20"/>
      <c r="K399" s="20"/>
      <c r="L399" s="20"/>
      <c r="M399" s="20"/>
      <c r="N399" s="20"/>
      <c r="O399" s="21"/>
      <c r="P399" s="20"/>
      <c r="Q399" s="21"/>
      <c r="R399" s="26"/>
      <c r="S399" s="26"/>
      <c r="AC399" s="30"/>
      <c r="AD399" s="113"/>
    </row>
    <row r="400" spans="8:30">
      <c r="H400" s="60"/>
      <c r="I400" s="20"/>
      <c r="J400" s="20"/>
      <c r="K400" s="20"/>
      <c r="L400" s="20"/>
      <c r="M400" s="20"/>
      <c r="N400" s="20"/>
      <c r="O400" s="21"/>
      <c r="P400" s="20"/>
      <c r="Q400" s="21"/>
      <c r="R400" s="26"/>
      <c r="S400" s="26"/>
      <c r="AC400" s="30"/>
      <c r="AD400" s="113"/>
    </row>
    <row r="401" spans="8:30">
      <c r="H401" s="60"/>
      <c r="I401" s="20"/>
      <c r="J401" s="20"/>
      <c r="K401" s="20"/>
      <c r="L401" s="20"/>
      <c r="M401" s="20"/>
      <c r="N401" s="20"/>
      <c r="O401" s="21"/>
      <c r="P401" s="20"/>
      <c r="Q401" s="21"/>
      <c r="R401" s="26"/>
      <c r="S401" s="26"/>
      <c r="AC401" s="30"/>
      <c r="AD401" s="113"/>
    </row>
    <row r="402" spans="8:30">
      <c r="H402" s="60"/>
      <c r="I402" s="20"/>
      <c r="J402" s="20"/>
      <c r="K402" s="20"/>
      <c r="L402" s="20"/>
      <c r="M402" s="20"/>
      <c r="N402" s="20"/>
      <c r="O402" s="21"/>
      <c r="P402" s="20"/>
      <c r="Q402" s="21"/>
      <c r="R402" s="26"/>
      <c r="S402" s="26"/>
      <c r="AC402" s="30"/>
      <c r="AD402" s="113"/>
    </row>
    <row r="403" spans="8:30">
      <c r="H403" s="60"/>
      <c r="I403" s="20"/>
      <c r="J403" s="20"/>
      <c r="K403" s="20"/>
      <c r="L403" s="20"/>
      <c r="M403" s="20"/>
      <c r="N403" s="20"/>
      <c r="O403" s="21"/>
      <c r="P403" s="20"/>
      <c r="Q403" s="21"/>
      <c r="R403" s="26"/>
      <c r="S403" s="26"/>
      <c r="AC403" s="30"/>
      <c r="AD403" s="114"/>
    </row>
    <row r="404" spans="8:30">
      <c r="H404" s="60"/>
      <c r="I404" s="20"/>
      <c r="J404" s="20"/>
      <c r="K404" s="20"/>
      <c r="L404" s="20"/>
      <c r="M404" s="20"/>
      <c r="N404" s="20"/>
      <c r="O404" s="21"/>
      <c r="P404" s="20"/>
      <c r="Q404" s="21"/>
      <c r="R404" s="26"/>
      <c r="S404" s="26"/>
      <c r="AC404" s="30"/>
      <c r="AD404" s="114"/>
    </row>
    <row r="405" spans="8:30">
      <c r="H405" s="60"/>
      <c r="I405" s="20"/>
      <c r="J405" s="20"/>
      <c r="K405" s="20"/>
      <c r="L405" s="20"/>
      <c r="M405" s="20"/>
      <c r="N405" s="20"/>
      <c r="O405" s="21"/>
      <c r="P405" s="20"/>
      <c r="Q405" s="21"/>
      <c r="AC405" s="80"/>
      <c r="AD405" s="114"/>
    </row>
    <row r="406" spans="8:30">
      <c r="H406" s="60"/>
      <c r="I406" s="20"/>
      <c r="J406" s="20"/>
      <c r="K406" s="20"/>
      <c r="L406" s="20"/>
      <c r="M406" s="20"/>
      <c r="N406" s="20"/>
      <c r="O406" s="21"/>
      <c r="P406" s="20"/>
      <c r="Q406" s="21"/>
      <c r="AD406" s="113"/>
    </row>
    <row r="407" spans="8:30">
      <c r="H407" s="60"/>
      <c r="I407" s="20"/>
      <c r="J407" s="20"/>
      <c r="K407" s="20"/>
      <c r="L407" s="20"/>
      <c r="M407" s="20"/>
      <c r="N407" s="20"/>
      <c r="O407" s="21"/>
      <c r="P407" s="20"/>
      <c r="Q407" s="21"/>
      <c r="AD407" s="113"/>
    </row>
    <row r="408" spans="8:30">
      <c r="H408" s="60"/>
      <c r="I408" s="20"/>
      <c r="J408" s="20"/>
      <c r="K408" s="20"/>
      <c r="L408" s="20"/>
      <c r="M408" s="20"/>
      <c r="N408" s="20"/>
      <c r="O408" s="21"/>
      <c r="P408" s="20"/>
      <c r="Q408" s="21"/>
      <c r="R408" s="26"/>
      <c r="S408" s="26"/>
      <c r="AC408" s="30"/>
      <c r="AD408" s="113"/>
    </row>
    <row r="409" spans="8:30">
      <c r="H409" s="60"/>
      <c r="I409" s="20"/>
      <c r="J409" s="20"/>
      <c r="K409" s="20"/>
      <c r="L409" s="20"/>
      <c r="M409" s="20"/>
      <c r="N409" s="20"/>
      <c r="O409" s="21"/>
      <c r="P409" s="20"/>
      <c r="Q409" s="21"/>
      <c r="R409" s="26"/>
      <c r="S409" s="26"/>
      <c r="AC409" s="30"/>
      <c r="AD409" s="113"/>
    </row>
    <row r="410" spans="8:30">
      <c r="H410" s="60"/>
      <c r="I410" s="20"/>
      <c r="J410" s="20"/>
      <c r="K410" s="20"/>
      <c r="L410" s="20"/>
      <c r="M410" s="20"/>
      <c r="N410" s="20"/>
      <c r="O410" s="21"/>
      <c r="P410" s="20"/>
      <c r="Q410" s="21"/>
      <c r="R410" s="26"/>
      <c r="S410" s="26"/>
      <c r="AC410" s="30"/>
      <c r="AD410" s="113"/>
    </row>
    <row r="411" spans="8:30">
      <c r="H411" s="60"/>
      <c r="I411" s="20"/>
      <c r="J411" s="20"/>
      <c r="K411" s="20"/>
      <c r="L411" s="20"/>
      <c r="M411" s="20"/>
      <c r="N411" s="20"/>
      <c r="O411" s="21"/>
      <c r="P411" s="20"/>
      <c r="Q411" s="21"/>
      <c r="R411" s="26"/>
      <c r="S411" s="26"/>
      <c r="AC411" s="30"/>
      <c r="AD411" s="113"/>
    </row>
    <row r="412" spans="8:30">
      <c r="H412" s="60"/>
      <c r="I412" s="20"/>
      <c r="J412" s="20"/>
      <c r="K412" s="20"/>
      <c r="L412" s="20"/>
      <c r="M412" s="20"/>
      <c r="N412" s="20"/>
      <c r="O412" s="21"/>
      <c r="P412" s="20"/>
      <c r="Q412" s="21"/>
      <c r="R412" s="26"/>
      <c r="S412" s="26"/>
      <c r="AC412" s="30"/>
      <c r="AD412" s="113"/>
    </row>
    <row r="413" spans="8:30">
      <c r="H413" s="60"/>
      <c r="I413" s="20"/>
      <c r="J413" s="20"/>
      <c r="K413" s="20"/>
      <c r="L413" s="20"/>
      <c r="M413" s="20"/>
      <c r="N413" s="20"/>
      <c r="O413" s="21"/>
      <c r="P413" s="20"/>
      <c r="Q413" s="21"/>
      <c r="R413" s="26"/>
      <c r="S413" s="26"/>
      <c r="AC413" s="30"/>
      <c r="AD413" s="114"/>
    </row>
    <row r="414" spans="8:30">
      <c r="H414" s="60"/>
      <c r="I414" s="20"/>
      <c r="J414" s="20"/>
      <c r="K414" s="20"/>
      <c r="L414" s="20"/>
      <c r="M414" s="20"/>
      <c r="N414" s="20"/>
      <c r="O414" s="21"/>
      <c r="P414" s="20"/>
      <c r="Q414" s="21"/>
      <c r="R414" s="26"/>
      <c r="S414" s="26"/>
      <c r="AC414" s="30"/>
      <c r="AD414" s="113"/>
    </row>
    <row r="415" spans="8:30">
      <c r="H415" s="60"/>
      <c r="I415" s="20"/>
      <c r="J415" s="20"/>
      <c r="K415" s="20"/>
      <c r="L415" s="20"/>
      <c r="M415" s="20"/>
      <c r="N415" s="20"/>
      <c r="O415" s="21"/>
      <c r="P415" s="20"/>
      <c r="Q415" s="21"/>
      <c r="AD415" s="113"/>
    </row>
    <row r="416" spans="8:30">
      <c r="H416" s="60"/>
      <c r="I416" s="20"/>
      <c r="J416" s="20"/>
      <c r="K416" s="20"/>
      <c r="L416" s="20"/>
      <c r="M416" s="20"/>
      <c r="N416" s="20"/>
      <c r="O416" s="21"/>
      <c r="P416" s="20"/>
      <c r="Q416" s="21"/>
      <c r="R416" s="26"/>
      <c r="S416" s="26"/>
      <c r="AC416" s="30"/>
      <c r="AD416" s="113"/>
    </row>
    <row r="417" spans="8:30">
      <c r="H417" s="60"/>
      <c r="I417" s="20"/>
      <c r="J417" s="20"/>
      <c r="K417" s="20"/>
      <c r="L417" s="20"/>
      <c r="M417" s="20"/>
      <c r="N417" s="20"/>
      <c r="O417" s="21"/>
      <c r="P417" s="20"/>
      <c r="Q417" s="21"/>
      <c r="R417" s="26"/>
      <c r="S417" s="26"/>
      <c r="AC417" s="30"/>
      <c r="AD417" s="113"/>
    </row>
    <row r="418" spans="8:30">
      <c r="H418" s="60"/>
      <c r="I418" s="20"/>
      <c r="J418" s="20"/>
      <c r="K418" s="20"/>
      <c r="L418" s="20"/>
      <c r="M418" s="20"/>
      <c r="N418" s="20"/>
      <c r="O418" s="21"/>
      <c r="P418" s="20"/>
      <c r="Q418" s="21"/>
      <c r="R418" s="26"/>
      <c r="S418" s="26"/>
      <c r="AC418" s="30"/>
      <c r="AD418" s="113"/>
    </row>
    <row r="419" spans="8:30">
      <c r="H419" s="60"/>
      <c r="I419" s="20"/>
      <c r="J419" s="20"/>
      <c r="K419" s="20"/>
      <c r="L419" s="20"/>
      <c r="M419" s="20"/>
      <c r="N419" s="20"/>
      <c r="O419" s="21"/>
      <c r="P419" s="20"/>
      <c r="Q419" s="21"/>
      <c r="R419" s="26"/>
      <c r="S419" s="26"/>
      <c r="AC419" s="30"/>
      <c r="AD419" s="113"/>
    </row>
    <row r="420" spans="8:30">
      <c r="H420" s="60"/>
      <c r="I420" s="20"/>
      <c r="J420" s="20"/>
      <c r="K420" s="20"/>
      <c r="L420" s="20"/>
      <c r="M420" s="20"/>
      <c r="N420" s="20"/>
      <c r="O420" s="21"/>
      <c r="P420" s="20"/>
      <c r="Q420" s="21"/>
      <c r="R420" s="26"/>
      <c r="S420" s="26"/>
      <c r="AC420" s="30"/>
      <c r="AD420" s="113"/>
    </row>
    <row r="421" spans="8:30">
      <c r="H421" s="60"/>
      <c r="I421" s="20"/>
      <c r="J421" s="20"/>
      <c r="K421" s="20"/>
      <c r="L421" s="20"/>
      <c r="M421" s="20"/>
      <c r="N421" s="20"/>
      <c r="O421" s="21"/>
      <c r="P421" s="20"/>
      <c r="Q421" s="21"/>
      <c r="R421" s="26"/>
      <c r="S421" s="26"/>
      <c r="AC421" s="30"/>
      <c r="AD421" s="113"/>
    </row>
    <row r="422" spans="8:30">
      <c r="H422" s="60"/>
      <c r="I422" s="20"/>
      <c r="J422" s="20"/>
      <c r="K422" s="20"/>
      <c r="L422" s="20"/>
      <c r="M422" s="20"/>
      <c r="N422" s="20"/>
      <c r="O422" s="21"/>
      <c r="P422" s="20"/>
      <c r="Q422" s="21"/>
      <c r="R422" s="26"/>
      <c r="S422" s="26"/>
      <c r="AC422" s="30"/>
      <c r="AD422" s="113"/>
    </row>
    <row r="423" spans="8:30">
      <c r="H423" s="60"/>
      <c r="I423" s="20"/>
      <c r="J423" s="20"/>
      <c r="K423" s="20"/>
      <c r="L423" s="20"/>
      <c r="M423" s="20"/>
      <c r="N423" s="20"/>
      <c r="O423" s="21"/>
      <c r="P423" s="20"/>
      <c r="Q423" s="21"/>
      <c r="R423" s="26"/>
      <c r="S423" s="26"/>
      <c r="AC423" s="30"/>
      <c r="AD423" s="113"/>
    </row>
    <row r="424" spans="8:30">
      <c r="H424" s="60"/>
      <c r="I424" s="20"/>
      <c r="J424" s="20"/>
      <c r="K424" s="20"/>
      <c r="L424" s="20"/>
      <c r="M424" s="20"/>
      <c r="N424" s="20"/>
      <c r="O424" s="21"/>
      <c r="P424" s="20"/>
      <c r="Q424" s="21"/>
      <c r="R424" s="26"/>
      <c r="S424" s="26"/>
      <c r="AC424" s="30"/>
      <c r="AD424" s="113"/>
    </row>
    <row r="425" spans="8:30">
      <c r="H425" s="60"/>
      <c r="I425" s="20"/>
      <c r="J425" s="20"/>
      <c r="K425" s="20"/>
      <c r="L425" s="20"/>
      <c r="M425" s="20"/>
      <c r="N425" s="20"/>
      <c r="O425" s="21"/>
      <c r="P425" s="20"/>
      <c r="Q425" s="21"/>
      <c r="R425" s="26"/>
      <c r="S425" s="26"/>
      <c r="AC425" s="30"/>
      <c r="AD425" s="113"/>
    </row>
    <row r="426" spans="8:30">
      <c r="H426" s="60"/>
      <c r="I426" s="20"/>
      <c r="J426" s="20"/>
      <c r="K426" s="20"/>
      <c r="L426" s="20"/>
      <c r="M426" s="20"/>
      <c r="N426" s="20"/>
      <c r="O426" s="21"/>
      <c r="P426" s="20"/>
      <c r="Q426" s="21"/>
      <c r="R426" s="26"/>
      <c r="S426" s="26"/>
      <c r="AC426" s="30"/>
      <c r="AD426" s="114"/>
    </row>
    <row r="427" spans="8:30">
      <c r="H427" s="60"/>
      <c r="I427" s="20"/>
      <c r="J427" s="20"/>
      <c r="K427" s="20"/>
      <c r="L427" s="20"/>
      <c r="M427" s="20"/>
      <c r="N427" s="20"/>
      <c r="O427" s="21"/>
      <c r="P427" s="20"/>
      <c r="Q427" s="21"/>
      <c r="R427" s="26"/>
      <c r="S427" s="26"/>
      <c r="AC427" s="30"/>
      <c r="AD427" s="114"/>
    </row>
    <row r="428" spans="8:30">
      <c r="H428" s="60"/>
      <c r="I428" s="20"/>
      <c r="J428" s="20"/>
      <c r="K428" s="20"/>
      <c r="L428" s="20"/>
      <c r="M428" s="20"/>
      <c r="N428" s="20"/>
      <c r="O428" s="21"/>
      <c r="P428" s="20"/>
      <c r="Q428" s="21"/>
      <c r="AD428" s="114"/>
    </row>
    <row r="429" spans="8:30">
      <c r="H429" s="60"/>
      <c r="I429" s="20"/>
      <c r="J429" s="20"/>
      <c r="K429" s="20"/>
      <c r="L429" s="20"/>
      <c r="M429" s="20"/>
      <c r="N429" s="20"/>
      <c r="O429" s="21"/>
      <c r="P429" s="20"/>
      <c r="Q429" s="21"/>
      <c r="AD429" s="113"/>
    </row>
    <row r="430" spans="8:30">
      <c r="H430" s="60"/>
      <c r="I430" s="20"/>
      <c r="J430" s="20"/>
      <c r="K430" s="20"/>
      <c r="L430" s="20"/>
      <c r="M430" s="20"/>
      <c r="N430" s="20"/>
      <c r="O430" s="21"/>
      <c r="P430" s="20"/>
      <c r="Q430" s="21"/>
      <c r="AD430" s="113"/>
    </row>
    <row r="431" spans="8:30">
      <c r="H431" s="60"/>
      <c r="I431" s="20"/>
      <c r="J431" s="20"/>
      <c r="K431" s="20"/>
      <c r="L431" s="20"/>
      <c r="M431" s="20"/>
      <c r="N431" s="20"/>
      <c r="O431" s="21"/>
      <c r="P431" s="20"/>
      <c r="Q431" s="21"/>
      <c r="R431" s="26"/>
      <c r="S431" s="26"/>
      <c r="AC431" s="30"/>
      <c r="AD431" s="113"/>
    </row>
    <row r="432" spans="8:30">
      <c r="H432" s="60"/>
      <c r="I432" s="20"/>
      <c r="J432" s="20"/>
      <c r="K432" s="20"/>
      <c r="L432" s="20"/>
      <c r="M432" s="20"/>
      <c r="N432" s="20"/>
      <c r="O432" s="21"/>
      <c r="P432" s="20"/>
      <c r="Q432" s="21"/>
      <c r="R432" s="26"/>
      <c r="S432" s="26"/>
      <c r="AC432" s="30"/>
      <c r="AD432" s="113"/>
    </row>
    <row r="433" spans="8:30">
      <c r="H433" s="60"/>
      <c r="I433" s="20"/>
      <c r="J433" s="20"/>
      <c r="K433" s="20"/>
      <c r="L433" s="20"/>
      <c r="M433" s="20"/>
      <c r="N433" s="20"/>
      <c r="O433" s="21"/>
      <c r="P433" s="20"/>
      <c r="Q433" s="21"/>
      <c r="R433" s="26"/>
      <c r="S433" s="26"/>
      <c r="AC433" s="30"/>
      <c r="AD433" s="113"/>
    </row>
    <row r="434" spans="8:30">
      <c r="H434" s="60"/>
      <c r="I434" s="20"/>
      <c r="J434" s="20"/>
      <c r="K434" s="20"/>
      <c r="L434" s="20"/>
      <c r="M434" s="20"/>
      <c r="N434" s="20"/>
      <c r="O434" s="21"/>
      <c r="P434" s="20"/>
      <c r="Q434" s="21"/>
      <c r="R434" s="26"/>
      <c r="S434" s="26"/>
      <c r="AC434" s="30"/>
      <c r="AD434" s="113"/>
    </row>
    <row r="435" spans="8:30">
      <c r="H435" s="60"/>
      <c r="I435" s="20"/>
      <c r="J435" s="20"/>
      <c r="K435" s="20"/>
      <c r="L435" s="20"/>
      <c r="M435" s="20"/>
      <c r="N435" s="20"/>
      <c r="O435" s="21"/>
      <c r="P435" s="20"/>
      <c r="Q435" s="21"/>
      <c r="R435" s="26"/>
      <c r="S435" s="26"/>
      <c r="AC435" s="30"/>
      <c r="AD435" s="113"/>
    </row>
    <row r="436" spans="8:30">
      <c r="H436" s="60"/>
      <c r="I436" s="20"/>
      <c r="J436" s="20"/>
      <c r="K436" s="20"/>
      <c r="L436" s="20"/>
      <c r="M436" s="20"/>
      <c r="N436" s="20"/>
      <c r="O436" s="21"/>
      <c r="P436" s="20"/>
      <c r="Q436" s="21"/>
      <c r="R436" s="26"/>
      <c r="S436" s="26"/>
      <c r="AC436" s="30"/>
      <c r="AD436" s="113"/>
    </row>
    <row r="437" spans="8:30">
      <c r="H437" s="60"/>
      <c r="I437" s="20"/>
      <c r="J437" s="20"/>
      <c r="K437" s="20"/>
      <c r="L437" s="20"/>
      <c r="M437" s="20"/>
      <c r="N437" s="20"/>
      <c r="O437" s="21"/>
      <c r="P437" s="20"/>
      <c r="Q437" s="21"/>
      <c r="R437" s="26"/>
      <c r="S437" s="26"/>
      <c r="AC437" s="30"/>
      <c r="AD437" s="113"/>
    </row>
    <row r="438" spans="8:30">
      <c r="H438" s="60"/>
      <c r="I438" s="20"/>
      <c r="J438" s="20"/>
      <c r="K438" s="20"/>
      <c r="L438" s="20"/>
      <c r="M438" s="20"/>
      <c r="N438" s="20"/>
      <c r="O438" s="21"/>
      <c r="P438" s="20"/>
      <c r="Q438" s="21"/>
      <c r="R438" s="26"/>
      <c r="S438" s="26"/>
      <c r="AC438" s="30"/>
      <c r="AD438" s="113"/>
    </row>
    <row r="439" spans="8:30">
      <c r="H439" s="60"/>
      <c r="I439" s="20"/>
      <c r="J439" s="20"/>
      <c r="K439" s="20"/>
      <c r="L439" s="20"/>
      <c r="M439" s="20"/>
      <c r="N439" s="20"/>
      <c r="O439" s="21"/>
      <c r="P439" s="20"/>
      <c r="Q439" s="21"/>
      <c r="R439" s="26"/>
      <c r="S439" s="26"/>
      <c r="AC439" s="30"/>
      <c r="AD439" s="113"/>
    </row>
    <row r="440" spans="8:30">
      <c r="H440" s="60"/>
      <c r="I440" s="20"/>
      <c r="J440" s="20"/>
      <c r="K440" s="20"/>
      <c r="L440" s="20"/>
      <c r="M440" s="20"/>
      <c r="N440" s="20"/>
      <c r="O440" s="21"/>
      <c r="P440" s="20"/>
      <c r="Q440" s="21"/>
      <c r="R440" s="26"/>
      <c r="S440" s="26"/>
      <c r="AC440" s="30"/>
      <c r="AD440" s="113"/>
    </row>
    <row r="441" spans="8:30">
      <c r="H441" s="60"/>
      <c r="I441" s="20"/>
      <c r="J441" s="20"/>
      <c r="K441" s="20"/>
      <c r="L441" s="20"/>
      <c r="M441" s="20"/>
      <c r="N441" s="20"/>
      <c r="O441" s="21"/>
      <c r="P441" s="20"/>
      <c r="Q441" s="21"/>
      <c r="R441" s="26"/>
      <c r="S441" s="26"/>
      <c r="AC441" s="30"/>
      <c r="AD441" s="113"/>
    </row>
    <row r="442" spans="8:30">
      <c r="H442" s="60"/>
      <c r="I442" s="20"/>
      <c r="J442" s="20"/>
      <c r="K442" s="20"/>
      <c r="L442" s="20"/>
      <c r="M442" s="20"/>
      <c r="N442" s="20"/>
      <c r="O442" s="21"/>
      <c r="P442" s="20"/>
      <c r="Q442" s="21"/>
      <c r="R442" s="26"/>
      <c r="S442" s="26"/>
      <c r="AC442" s="30"/>
    </row>
    <row r="443" spans="8:30">
      <c r="H443" s="60"/>
      <c r="I443" s="20"/>
      <c r="J443" s="20"/>
      <c r="K443" s="20"/>
      <c r="L443" s="20"/>
      <c r="M443" s="20"/>
      <c r="N443" s="20"/>
      <c r="O443" s="21"/>
      <c r="P443" s="20"/>
      <c r="Q443" s="21"/>
      <c r="R443" s="26"/>
      <c r="S443" s="26"/>
      <c r="AC443" s="30"/>
    </row>
    <row r="444" spans="8:30">
      <c r="H444" s="60"/>
      <c r="I444" s="51"/>
      <c r="J444" s="51"/>
      <c r="K444" s="51"/>
      <c r="L444" s="51"/>
      <c r="M444" s="51"/>
      <c r="N444" s="51"/>
      <c r="O444" s="53"/>
      <c r="P444" s="51"/>
    </row>
    <row r="445" spans="8:30">
      <c r="H445" s="60"/>
      <c r="I445" s="51"/>
      <c r="J445" s="51"/>
      <c r="K445" s="51"/>
      <c r="L445" s="51"/>
      <c r="M445" s="51"/>
      <c r="N445" s="51"/>
      <c r="O445" s="53"/>
      <c r="P445" s="51"/>
    </row>
    <row r="446" spans="8:30">
      <c r="H446" s="60"/>
      <c r="I446" s="51"/>
      <c r="J446" s="51"/>
      <c r="K446" s="51"/>
      <c r="L446" s="51"/>
      <c r="M446" s="51"/>
      <c r="N446" s="51"/>
      <c r="O446" s="53"/>
      <c r="P446" s="51"/>
    </row>
    <row r="447" spans="8:30">
      <c r="H447" s="60"/>
      <c r="I447" s="51"/>
      <c r="J447" s="51"/>
      <c r="K447" s="51"/>
      <c r="L447" s="51"/>
      <c r="M447" s="51"/>
      <c r="N447" s="51"/>
      <c r="O447" s="53"/>
      <c r="P447" s="51"/>
    </row>
    <row r="448" spans="8:30">
      <c r="H448" s="60"/>
      <c r="I448" s="51"/>
      <c r="J448" s="51"/>
      <c r="K448" s="51"/>
      <c r="L448" s="51"/>
      <c r="M448" s="51"/>
      <c r="N448" s="51"/>
      <c r="O448" s="53"/>
      <c r="P448" s="51"/>
    </row>
    <row r="449" spans="8:30">
      <c r="H449" s="60"/>
      <c r="I449" s="51"/>
      <c r="J449" s="51"/>
      <c r="K449" s="51"/>
      <c r="L449" s="51"/>
      <c r="M449" s="51"/>
      <c r="N449" s="51"/>
      <c r="O449" s="53"/>
      <c r="P449" s="51"/>
    </row>
    <row r="450" spans="8:30">
      <c r="H450" s="60"/>
      <c r="I450" s="51"/>
      <c r="J450" s="51"/>
      <c r="K450" s="51"/>
      <c r="L450" s="51"/>
      <c r="M450" s="51"/>
      <c r="N450" s="51"/>
      <c r="O450" s="53"/>
      <c r="P450" s="51"/>
    </row>
    <row r="451" spans="8:30">
      <c r="H451" s="60"/>
      <c r="I451" s="51"/>
      <c r="J451" s="51"/>
      <c r="K451" s="51"/>
      <c r="L451" s="51"/>
      <c r="M451" s="51"/>
      <c r="N451" s="51"/>
      <c r="O451" s="53"/>
      <c r="P451" s="51"/>
      <c r="R451" s="27"/>
      <c r="S451" s="27"/>
      <c r="T451" s="60"/>
      <c r="U451" s="60"/>
      <c r="V451" s="104"/>
      <c r="W451" s="103"/>
      <c r="X451" s="59"/>
      <c r="Y451" s="60"/>
      <c r="Z451" s="60"/>
      <c r="AA451" s="60"/>
      <c r="AB451" s="60"/>
      <c r="AC451" s="103"/>
      <c r="AD451" s="103"/>
    </row>
  </sheetData>
  <mergeCells count="1">
    <mergeCell ref="AE3:AG3"/>
  </mergeCells>
  <phoneticPr fontId="6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598"/>
  <sheetViews>
    <sheetView topLeftCell="A570" zoomScale="80" zoomScaleNormal="80" workbookViewId="0">
      <selection activeCell="AB570" sqref="AB570"/>
    </sheetView>
  </sheetViews>
  <sheetFormatPr defaultRowHeight="14.25"/>
  <cols>
    <col min="1" max="1" width="8.140625" style="10" customWidth="1"/>
    <col min="2" max="2" width="13.7109375" style="27" customWidth="1"/>
    <col min="3" max="3" width="12.140625" style="27" customWidth="1"/>
    <col min="4" max="4" width="8.7109375" style="27" customWidth="1"/>
    <col min="5" max="5" width="7.140625" style="27" customWidth="1"/>
    <col min="6" max="6" width="11.5703125" style="27" customWidth="1"/>
    <col min="7" max="7" width="14.28515625" style="27" customWidth="1"/>
    <col min="8" max="8" width="25.7109375" style="27" customWidth="1"/>
    <col min="9" max="9" width="7.140625" style="27" customWidth="1"/>
    <col min="10" max="10" width="7.28515625" style="27" customWidth="1"/>
    <col min="11" max="11" width="7.140625" style="27" customWidth="1"/>
    <col min="12" max="12" width="7.140625" style="38" customWidth="1"/>
    <col min="13" max="13" width="2.85546875" style="38" customWidth="1"/>
    <col min="14" max="14" width="7.28515625" style="10" customWidth="1"/>
    <col min="15" max="15" width="3.140625" style="10" customWidth="1"/>
    <col min="16" max="16" width="3.42578125" style="10" customWidth="1"/>
    <col min="17" max="18" width="9.28515625" style="22" hidden="1" customWidth="1"/>
    <col min="19" max="19" width="9.85546875" style="19" customWidth="1"/>
    <col min="20" max="20" width="9.85546875" style="18" customWidth="1"/>
    <col min="21" max="21" width="10" style="23" hidden="1" customWidth="1"/>
    <col min="22" max="24" width="10" style="24" customWidth="1"/>
    <col min="25" max="25" width="9.85546875" style="24" customWidth="1"/>
    <col min="26" max="27" width="7.28515625" style="20" hidden="1" customWidth="1"/>
    <col min="28" max="28" width="10.140625" style="20" customWidth="1"/>
    <col min="29" max="29" width="10" style="26" customWidth="1"/>
    <col min="30" max="30" width="4.28515625" style="9" customWidth="1"/>
    <col min="31" max="31" width="3.42578125" style="9" customWidth="1"/>
    <col min="32" max="32" width="5.5703125" style="9" customWidth="1"/>
    <col min="33" max="33" width="9.140625" style="9" customWidth="1"/>
    <col min="34" max="16384" width="9.140625" style="9"/>
  </cols>
  <sheetData>
    <row r="1" spans="1:251" ht="20.25">
      <c r="A1" s="3"/>
      <c r="B1" s="3" t="s">
        <v>694</v>
      </c>
      <c r="C1" s="3"/>
      <c r="D1" s="3"/>
      <c r="E1" s="3"/>
      <c r="F1" s="3"/>
      <c r="G1" s="3"/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5"/>
      <c r="V1" s="6"/>
      <c r="W1" s="7"/>
      <c r="X1" s="7"/>
      <c r="Y1" s="7"/>
      <c r="Z1" s="8"/>
      <c r="AA1" s="8"/>
      <c r="AB1" s="7"/>
      <c r="AC1" s="7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</row>
    <row r="3" spans="1:251" s="16" customFormat="1" ht="27">
      <c r="A3" s="10"/>
      <c r="B3" s="11" t="s">
        <v>20</v>
      </c>
      <c r="C3" s="11" t="s">
        <v>19</v>
      </c>
      <c r="D3" s="11" t="s">
        <v>31</v>
      </c>
      <c r="E3" s="11" t="s">
        <v>38</v>
      </c>
      <c r="F3" s="11" t="s">
        <v>21</v>
      </c>
      <c r="G3" s="11" t="s">
        <v>466</v>
      </c>
      <c r="H3" s="11" t="s">
        <v>467</v>
      </c>
      <c r="I3" s="11" t="s">
        <v>114</v>
      </c>
      <c r="J3" s="11" t="s">
        <v>516</v>
      </c>
      <c r="K3" s="11" t="s">
        <v>842</v>
      </c>
      <c r="L3" s="11" t="s">
        <v>348</v>
      </c>
      <c r="M3" s="11"/>
      <c r="N3" s="12" t="s">
        <v>123</v>
      </c>
      <c r="O3" s="12" t="s">
        <v>682</v>
      </c>
      <c r="P3" s="12" t="s">
        <v>662</v>
      </c>
      <c r="Q3" s="13" t="s">
        <v>837</v>
      </c>
      <c r="R3" s="13" t="s">
        <v>660</v>
      </c>
      <c r="S3" s="11" t="s">
        <v>36</v>
      </c>
      <c r="T3" s="11" t="s">
        <v>34</v>
      </c>
      <c r="U3" s="14" t="s">
        <v>841</v>
      </c>
      <c r="V3" s="15" t="s">
        <v>838</v>
      </c>
      <c r="W3" s="15" t="s">
        <v>35</v>
      </c>
      <c r="X3" s="15" t="s">
        <v>455</v>
      </c>
      <c r="Y3" s="15" t="s">
        <v>683</v>
      </c>
      <c r="Z3" s="12" t="s">
        <v>839</v>
      </c>
      <c r="AA3" s="12" t="s">
        <v>840</v>
      </c>
      <c r="AB3" s="12" t="s">
        <v>37</v>
      </c>
      <c r="AC3" s="12" t="s">
        <v>684</v>
      </c>
      <c r="AD3" s="168" t="s">
        <v>685</v>
      </c>
      <c r="AE3" s="168"/>
      <c r="AF3" s="168"/>
    </row>
    <row r="4" spans="1:251">
      <c r="B4" s="17" t="s">
        <v>32</v>
      </c>
      <c r="C4" s="18"/>
      <c r="D4" s="19"/>
      <c r="E4" s="19"/>
      <c r="F4" s="19"/>
      <c r="G4" s="19"/>
      <c r="H4" s="19"/>
      <c r="I4" s="19"/>
      <c r="J4" s="19"/>
      <c r="K4" s="19"/>
      <c r="L4" s="17"/>
      <c r="M4" s="17"/>
      <c r="N4" s="21"/>
      <c r="O4" s="21"/>
      <c r="P4" s="21"/>
      <c r="S4" s="18">
        <v>0.68600000000000005</v>
      </c>
      <c r="AB4" s="25">
        <v>0.57999999999999996</v>
      </c>
    </row>
    <row r="5" spans="1:251">
      <c r="B5" s="17" t="s">
        <v>30</v>
      </c>
      <c r="D5" s="19"/>
      <c r="E5" s="19"/>
      <c r="F5" s="19"/>
      <c r="G5" s="19"/>
      <c r="H5" s="19"/>
      <c r="I5" s="19"/>
      <c r="J5" s="19"/>
      <c r="K5" s="19"/>
      <c r="L5" s="17"/>
      <c r="M5" s="17"/>
      <c r="N5" s="21"/>
      <c r="O5" s="21"/>
      <c r="P5" s="21"/>
      <c r="S5" s="18"/>
    </row>
    <row r="6" spans="1:251">
      <c r="B6" s="19" t="s">
        <v>590</v>
      </c>
      <c r="C6" s="27">
        <v>3561150</v>
      </c>
      <c r="D6" s="19">
        <v>65</v>
      </c>
      <c r="E6" s="19" t="s">
        <v>591</v>
      </c>
      <c r="F6" s="19"/>
      <c r="G6" s="19" t="s">
        <v>592</v>
      </c>
      <c r="H6" s="19" t="s">
        <v>593</v>
      </c>
      <c r="I6" s="19"/>
      <c r="J6" s="19"/>
      <c r="K6" s="19"/>
      <c r="L6" s="28">
        <v>0</v>
      </c>
      <c r="M6" s="17"/>
      <c r="N6" s="29">
        <v>0</v>
      </c>
      <c r="O6" s="21"/>
      <c r="P6" s="21"/>
      <c r="Q6" s="22">
        <v>48.42</v>
      </c>
      <c r="R6" s="22">
        <v>41.72</v>
      </c>
      <c r="S6" s="22">
        <f>R6*S$4</f>
        <v>28.61992</v>
      </c>
      <c r="V6" s="24">
        <v>85</v>
      </c>
      <c r="W6" s="159">
        <v>75</v>
      </c>
      <c r="X6" s="24">
        <f t="shared" ref="X6:X11" si="0">W6/1.2</f>
        <v>62.5</v>
      </c>
      <c r="Y6" s="24">
        <f t="shared" ref="Y6:Y11" si="1">W6*AB$4</f>
        <v>43.5</v>
      </c>
      <c r="AB6" s="30">
        <f>(X6*AB$4-0.75-S6)/S6</f>
        <v>0.24039480194214377</v>
      </c>
      <c r="AC6" s="31">
        <f>X6*AB$4-0.75-S6</f>
        <v>6.8800799999999995</v>
      </c>
    </row>
    <row r="7" spans="1:251">
      <c r="B7" s="19" t="s">
        <v>306</v>
      </c>
      <c r="C7" s="27">
        <v>3520040</v>
      </c>
      <c r="D7" s="19">
        <v>75</v>
      </c>
      <c r="E7" s="19" t="s">
        <v>39</v>
      </c>
      <c r="F7" s="19"/>
      <c r="G7" s="19" t="s">
        <v>592</v>
      </c>
      <c r="H7" s="19" t="s">
        <v>115</v>
      </c>
      <c r="I7" s="19"/>
      <c r="J7" s="19"/>
      <c r="K7" s="19"/>
      <c r="L7" s="28">
        <v>0</v>
      </c>
      <c r="M7" s="17"/>
      <c r="N7" s="29">
        <v>0</v>
      </c>
      <c r="O7" s="21"/>
      <c r="P7" s="21"/>
      <c r="Q7" s="22">
        <v>43.58</v>
      </c>
      <c r="R7" s="22">
        <v>43.98</v>
      </c>
      <c r="S7" s="22">
        <f t="shared" ref="S7:S73" si="2">R7*S$4</f>
        <v>30.170280000000002</v>
      </c>
      <c r="V7" s="24">
        <v>75</v>
      </c>
      <c r="W7" s="159">
        <v>75</v>
      </c>
      <c r="X7" s="24">
        <f t="shared" si="0"/>
        <v>62.5</v>
      </c>
      <c r="Y7" s="24">
        <f t="shared" si="1"/>
        <v>43.5</v>
      </c>
      <c r="AB7" s="30">
        <f>(X7*AB$4-0.75-S7)/S7</f>
        <v>0.17665464158768157</v>
      </c>
      <c r="AC7" s="31">
        <f t="shared" ref="AC7:AC73" si="3">X7*AB$4-0.75-S7</f>
        <v>5.3297199999999982</v>
      </c>
      <c r="AD7" s="9" t="s">
        <v>635</v>
      </c>
      <c r="AE7" s="9" t="s">
        <v>647</v>
      </c>
      <c r="AF7" s="9" t="s">
        <v>637</v>
      </c>
    </row>
    <row r="8" spans="1:251">
      <c r="B8" s="19" t="s">
        <v>46</v>
      </c>
      <c r="C8" s="19">
        <v>3505820</v>
      </c>
      <c r="D8" s="19" t="s">
        <v>3</v>
      </c>
      <c r="E8" s="19" t="s">
        <v>39</v>
      </c>
      <c r="F8" s="19" t="s">
        <v>2</v>
      </c>
      <c r="G8" s="19" t="s">
        <v>592</v>
      </c>
      <c r="H8" s="19" t="s">
        <v>115</v>
      </c>
      <c r="I8" s="19"/>
      <c r="J8" s="19"/>
      <c r="K8" s="19"/>
      <c r="L8" s="28">
        <v>0</v>
      </c>
      <c r="M8" s="17"/>
      <c r="N8" s="29">
        <v>0</v>
      </c>
      <c r="O8" s="21"/>
      <c r="P8" s="21"/>
      <c r="Q8" s="22">
        <v>43.58</v>
      </c>
      <c r="R8" s="22">
        <v>44.3</v>
      </c>
      <c r="S8" s="22">
        <f t="shared" si="2"/>
        <v>30.389800000000001</v>
      </c>
      <c r="V8" s="24">
        <v>75</v>
      </c>
      <c r="W8" s="159">
        <v>75</v>
      </c>
      <c r="X8" s="24">
        <f t="shared" si="0"/>
        <v>62.5</v>
      </c>
      <c r="Y8" s="24">
        <f t="shared" si="1"/>
        <v>43.5</v>
      </c>
      <c r="AB8" s="30">
        <f t="shared" ref="AB8:AB74" si="4">(X8*AB$4-0.75-S8)/S8</f>
        <v>0.16815510467327849</v>
      </c>
      <c r="AC8" s="31">
        <f t="shared" si="3"/>
        <v>5.110199999999999</v>
      </c>
      <c r="AD8" s="9" t="s">
        <v>635</v>
      </c>
      <c r="AE8" s="9" t="s">
        <v>1</v>
      </c>
      <c r="AF8" s="9" t="s">
        <v>637</v>
      </c>
    </row>
    <row r="9" spans="1:251">
      <c r="B9" s="116" t="s">
        <v>47</v>
      </c>
      <c r="C9" s="19">
        <v>3520060</v>
      </c>
      <c r="D9" s="19" t="s">
        <v>4</v>
      </c>
      <c r="E9" s="19" t="s">
        <v>39</v>
      </c>
      <c r="F9" s="19" t="s">
        <v>2</v>
      </c>
      <c r="G9" s="19" t="s">
        <v>592</v>
      </c>
      <c r="H9" s="19" t="s">
        <v>115</v>
      </c>
      <c r="I9" s="19"/>
      <c r="J9" s="19"/>
      <c r="K9" s="19"/>
      <c r="L9" s="118"/>
      <c r="M9" s="17"/>
      <c r="N9" s="119"/>
      <c r="O9" s="21"/>
      <c r="P9" s="21"/>
      <c r="Q9" s="22">
        <v>53.26</v>
      </c>
      <c r="S9" s="22">
        <f t="shared" si="2"/>
        <v>0</v>
      </c>
      <c r="V9" s="24">
        <v>90</v>
      </c>
      <c r="W9" s="117"/>
      <c r="X9" s="24">
        <f t="shared" si="0"/>
        <v>0</v>
      </c>
      <c r="Y9" s="24">
        <f t="shared" si="1"/>
        <v>0</v>
      </c>
      <c r="AB9" s="30" t="e">
        <f t="shared" si="4"/>
        <v>#DIV/0!</v>
      </c>
      <c r="AC9" s="31">
        <f t="shared" si="3"/>
        <v>-0.75</v>
      </c>
      <c r="AD9" s="9" t="s">
        <v>1</v>
      </c>
      <c r="AE9" s="9" t="s">
        <v>647</v>
      </c>
      <c r="AF9" s="9" t="s">
        <v>637</v>
      </c>
    </row>
    <row r="10" spans="1:251">
      <c r="B10" s="19" t="s">
        <v>208</v>
      </c>
      <c r="C10" s="19">
        <v>3522870</v>
      </c>
      <c r="D10" s="19">
        <v>88</v>
      </c>
      <c r="E10" s="19" t="s">
        <v>39</v>
      </c>
      <c r="F10" s="19"/>
      <c r="G10" s="19" t="s">
        <v>592</v>
      </c>
      <c r="H10" s="19" t="s">
        <v>115</v>
      </c>
      <c r="I10" s="19">
        <v>4</v>
      </c>
      <c r="J10" s="19"/>
      <c r="K10" s="19"/>
      <c r="L10" s="28">
        <v>4</v>
      </c>
      <c r="M10" s="17"/>
      <c r="N10" s="29">
        <v>0</v>
      </c>
      <c r="O10" s="21"/>
      <c r="P10" s="21"/>
      <c r="Q10" s="22">
        <v>58.85</v>
      </c>
      <c r="R10" s="22">
        <v>59.98</v>
      </c>
      <c r="S10" s="22">
        <f t="shared" si="2"/>
        <v>41.146280000000004</v>
      </c>
      <c r="T10" s="32">
        <v>40.659999999999997</v>
      </c>
      <c r="V10" s="24">
        <v>98</v>
      </c>
      <c r="W10" s="159">
        <v>100</v>
      </c>
      <c r="X10" s="24">
        <f t="shared" si="0"/>
        <v>83.333333333333343</v>
      </c>
      <c r="Y10" s="24">
        <f t="shared" si="1"/>
        <v>57.999999999999993</v>
      </c>
      <c r="AB10" s="30">
        <f t="shared" si="4"/>
        <v>0.15644314220710429</v>
      </c>
      <c r="AC10" s="31">
        <f t="shared" si="3"/>
        <v>6.4370533333333313</v>
      </c>
      <c r="AD10" s="9" t="s">
        <v>1</v>
      </c>
      <c r="AE10" s="9" t="s">
        <v>647</v>
      </c>
      <c r="AF10" s="9" t="s">
        <v>637</v>
      </c>
    </row>
    <row r="11" spans="1:251">
      <c r="B11" s="19" t="s">
        <v>444</v>
      </c>
      <c r="C11" s="19">
        <v>3526210</v>
      </c>
      <c r="D11" s="19">
        <v>87</v>
      </c>
      <c r="E11" s="19" t="s">
        <v>39</v>
      </c>
      <c r="F11" s="19"/>
      <c r="G11" s="19" t="s">
        <v>592</v>
      </c>
      <c r="H11" s="19" t="s">
        <v>445</v>
      </c>
      <c r="I11" s="19">
        <v>4</v>
      </c>
      <c r="J11" s="19"/>
      <c r="K11" s="19"/>
      <c r="L11" s="28">
        <v>4</v>
      </c>
      <c r="M11" s="17"/>
      <c r="N11" s="29">
        <v>0</v>
      </c>
      <c r="O11" s="21"/>
      <c r="P11" s="21"/>
      <c r="Q11" s="22">
        <v>58.85</v>
      </c>
      <c r="R11" s="22">
        <v>57.96</v>
      </c>
      <c r="S11" s="22">
        <f t="shared" si="2"/>
        <v>39.760560000000005</v>
      </c>
      <c r="T11" s="32">
        <v>40.369999999999997</v>
      </c>
      <c r="V11" s="24">
        <v>98</v>
      </c>
      <c r="W11" s="159">
        <v>100</v>
      </c>
      <c r="X11" s="24">
        <f t="shared" si="0"/>
        <v>83.333333333333343</v>
      </c>
      <c r="Y11" s="24">
        <f t="shared" si="1"/>
        <v>57.999999999999993</v>
      </c>
      <c r="AB11" s="30">
        <f t="shared" si="4"/>
        <v>0.19674706124192742</v>
      </c>
      <c r="AC11" s="31">
        <f t="shared" si="3"/>
        <v>7.8227733333333305</v>
      </c>
      <c r="AD11" s="9" t="s">
        <v>635</v>
      </c>
      <c r="AE11" s="9" t="s">
        <v>636</v>
      </c>
      <c r="AF11" s="9" t="s">
        <v>637</v>
      </c>
    </row>
    <row r="12" spans="1:251">
      <c r="B12" s="17" t="s">
        <v>29</v>
      </c>
      <c r="D12" s="19"/>
      <c r="E12" s="19"/>
      <c r="F12" s="19"/>
      <c r="G12" s="19"/>
      <c r="H12" s="19"/>
      <c r="I12" s="19"/>
      <c r="J12" s="19"/>
      <c r="K12" s="19"/>
      <c r="L12" s="17"/>
      <c r="M12" s="17"/>
      <c r="N12" s="21"/>
      <c r="O12" s="21"/>
      <c r="P12" s="21"/>
      <c r="S12" s="22"/>
      <c r="AB12" s="30"/>
      <c r="AC12" s="33"/>
    </row>
    <row r="13" spans="1:251">
      <c r="B13" s="19" t="s">
        <v>178</v>
      </c>
      <c r="C13" s="27">
        <v>3520070</v>
      </c>
      <c r="D13" s="19">
        <v>71</v>
      </c>
      <c r="E13" s="19" t="s">
        <v>39</v>
      </c>
      <c r="F13" s="19"/>
      <c r="G13" s="19" t="s">
        <v>592</v>
      </c>
      <c r="H13" s="19" t="s">
        <v>115</v>
      </c>
      <c r="I13" s="19"/>
      <c r="J13" s="19"/>
      <c r="K13" s="19"/>
      <c r="L13" s="28">
        <v>0</v>
      </c>
      <c r="M13" s="17"/>
      <c r="N13" s="29">
        <v>0</v>
      </c>
      <c r="O13" s="21"/>
      <c r="P13" s="21"/>
      <c r="Q13" s="22">
        <v>45.44</v>
      </c>
      <c r="R13" s="22">
        <v>46.05</v>
      </c>
      <c r="S13" s="22">
        <f t="shared" si="2"/>
        <v>31.590299999999999</v>
      </c>
      <c r="V13" s="24">
        <v>75</v>
      </c>
      <c r="W13" s="159">
        <v>80</v>
      </c>
      <c r="X13" s="24">
        <f>W13/1.2</f>
        <v>66.666666666666671</v>
      </c>
      <c r="Y13" s="24">
        <f t="shared" ref="Y13" si="5">W13*AB$4</f>
        <v>46.4</v>
      </c>
      <c r="AB13" s="30">
        <f t="shared" si="4"/>
        <v>0.20026294991395033</v>
      </c>
      <c r="AC13" s="31">
        <f t="shared" si="3"/>
        <v>6.3263666666666651</v>
      </c>
      <c r="AD13" s="9" t="s">
        <v>648</v>
      </c>
      <c r="AE13" s="9" t="s">
        <v>647</v>
      </c>
      <c r="AF13" s="9" t="s">
        <v>637</v>
      </c>
    </row>
    <row r="14" spans="1:251">
      <c r="B14" s="19" t="s">
        <v>209</v>
      </c>
      <c r="C14" s="27">
        <v>3520080</v>
      </c>
      <c r="D14" s="19">
        <v>75</v>
      </c>
      <c r="E14" s="19" t="s">
        <v>39</v>
      </c>
      <c r="F14" s="19"/>
      <c r="G14" s="19" t="s">
        <v>592</v>
      </c>
      <c r="H14" s="19" t="s">
        <v>115</v>
      </c>
      <c r="I14" s="19"/>
      <c r="J14" s="19"/>
      <c r="K14" s="19"/>
      <c r="L14" s="28">
        <v>0</v>
      </c>
      <c r="M14" s="17"/>
      <c r="N14" s="29">
        <v>0</v>
      </c>
      <c r="O14" s="21"/>
      <c r="P14" s="21"/>
      <c r="Q14" s="22">
        <v>42.83</v>
      </c>
      <c r="R14" s="22">
        <v>43.84</v>
      </c>
      <c r="S14" s="22">
        <f t="shared" si="2"/>
        <v>30.074240000000003</v>
      </c>
      <c r="V14" s="24">
        <v>75</v>
      </c>
      <c r="W14" s="159">
        <v>80</v>
      </c>
      <c r="X14" s="24">
        <f t="shared" ref="X14:X26" si="6">W14/1.2</f>
        <v>66.666666666666671</v>
      </c>
      <c r="Y14" s="24">
        <f t="shared" ref="Y14:Y26" si="7">W14*AB$4</f>
        <v>46.4</v>
      </c>
      <c r="AB14" s="30">
        <f t="shared" si="4"/>
        <v>0.26076890610258679</v>
      </c>
      <c r="AC14" s="31">
        <f t="shared" si="3"/>
        <v>7.8424266666666611</v>
      </c>
      <c r="AD14" s="9" t="s">
        <v>635</v>
      </c>
      <c r="AE14" s="9" t="s">
        <v>647</v>
      </c>
      <c r="AF14" s="9" t="s">
        <v>637</v>
      </c>
    </row>
    <row r="15" spans="1:251">
      <c r="B15" s="19" t="s">
        <v>48</v>
      </c>
      <c r="C15" s="19">
        <v>3520090</v>
      </c>
      <c r="D15" s="19" t="s">
        <v>3</v>
      </c>
      <c r="E15" s="19" t="s">
        <v>39</v>
      </c>
      <c r="F15" s="19" t="s">
        <v>2</v>
      </c>
      <c r="G15" s="19" t="s">
        <v>592</v>
      </c>
      <c r="H15" s="19" t="s">
        <v>115</v>
      </c>
      <c r="I15" s="19"/>
      <c r="J15" s="19"/>
      <c r="K15" s="19"/>
      <c r="L15" s="28">
        <v>0</v>
      </c>
      <c r="M15" s="17"/>
      <c r="N15" s="29">
        <v>0</v>
      </c>
      <c r="O15" s="21"/>
      <c r="P15" s="21"/>
      <c r="Q15" s="22">
        <v>47.68</v>
      </c>
      <c r="R15" s="22">
        <v>48.6</v>
      </c>
      <c r="S15" s="22">
        <f t="shared" si="2"/>
        <v>33.339600000000004</v>
      </c>
      <c r="V15" s="24">
        <v>80</v>
      </c>
      <c r="W15" s="159">
        <v>80</v>
      </c>
      <c r="X15" s="24">
        <f t="shared" si="6"/>
        <v>66.666666666666671</v>
      </c>
      <c r="Y15" s="24">
        <f t="shared" si="7"/>
        <v>46.4</v>
      </c>
      <c r="AB15" s="30">
        <f t="shared" si="4"/>
        <v>0.13728619019624289</v>
      </c>
      <c r="AC15" s="31">
        <f t="shared" si="3"/>
        <v>4.57706666666666</v>
      </c>
      <c r="AD15" s="9" t="s">
        <v>648</v>
      </c>
      <c r="AE15" s="9" t="s">
        <v>647</v>
      </c>
      <c r="AF15" s="9" t="s">
        <v>637</v>
      </c>
    </row>
    <row r="16" spans="1:251">
      <c r="B16" s="19"/>
      <c r="C16" s="19">
        <v>3526100</v>
      </c>
      <c r="D16" s="19">
        <v>83</v>
      </c>
      <c r="E16" s="19" t="s">
        <v>39</v>
      </c>
      <c r="F16" s="19" t="s">
        <v>5</v>
      </c>
      <c r="G16" s="19" t="s">
        <v>592</v>
      </c>
      <c r="H16" s="19" t="s">
        <v>115</v>
      </c>
      <c r="I16" s="19"/>
      <c r="J16" s="19"/>
      <c r="K16" s="19"/>
      <c r="L16" s="28">
        <v>0</v>
      </c>
      <c r="M16" s="17"/>
      <c r="N16" s="29">
        <v>0</v>
      </c>
      <c r="O16" s="21"/>
      <c r="P16" s="21"/>
      <c r="Q16" s="22">
        <v>55.13</v>
      </c>
      <c r="R16" s="22">
        <v>56.24</v>
      </c>
      <c r="S16" s="22">
        <f t="shared" si="2"/>
        <v>38.580640000000002</v>
      </c>
      <c r="V16" s="24">
        <v>95</v>
      </c>
      <c r="W16" s="159">
        <v>95</v>
      </c>
      <c r="X16" s="24">
        <f t="shared" si="6"/>
        <v>79.166666666666671</v>
      </c>
      <c r="Y16" s="24">
        <f t="shared" si="7"/>
        <v>55.099999999999994</v>
      </c>
      <c r="AB16" s="30">
        <f t="shared" si="4"/>
        <v>0.170708071889597</v>
      </c>
      <c r="AC16" s="31">
        <f t="shared" si="3"/>
        <v>6.5860266666666618</v>
      </c>
      <c r="AD16" s="9" t="s">
        <v>1</v>
      </c>
      <c r="AE16" s="9" t="s">
        <v>647</v>
      </c>
      <c r="AF16" s="9" t="s">
        <v>639</v>
      </c>
    </row>
    <row r="17" spans="2:32">
      <c r="B17" s="19" t="s">
        <v>309</v>
      </c>
      <c r="C17" s="19">
        <v>3520100</v>
      </c>
      <c r="D17" s="19">
        <v>82</v>
      </c>
      <c r="E17" s="19" t="s">
        <v>39</v>
      </c>
      <c r="F17" s="19"/>
      <c r="G17" s="19" t="s">
        <v>592</v>
      </c>
      <c r="H17" s="19" t="s">
        <v>115</v>
      </c>
      <c r="I17" s="19"/>
      <c r="J17" s="19">
        <v>8</v>
      </c>
      <c r="K17" s="19">
        <v>8</v>
      </c>
      <c r="L17" s="28">
        <v>4</v>
      </c>
      <c r="M17" s="17"/>
      <c r="N17" s="29">
        <v>4</v>
      </c>
      <c r="O17" s="21"/>
      <c r="P17" s="21"/>
      <c r="Q17" s="22">
        <v>50.66</v>
      </c>
      <c r="R17" s="22">
        <v>49.99</v>
      </c>
      <c r="S17" s="22">
        <f t="shared" si="2"/>
        <v>34.293140000000001</v>
      </c>
      <c r="V17" s="24">
        <v>85</v>
      </c>
      <c r="W17" s="159">
        <v>85</v>
      </c>
      <c r="X17" s="24">
        <f t="shared" si="6"/>
        <v>70.833333333333343</v>
      </c>
      <c r="Y17" s="24">
        <f t="shared" si="7"/>
        <v>49.3</v>
      </c>
      <c r="AB17" s="30">
        <f t="shared" si="4"/>
        <v>0.17613415783253836</v>
      </c>
      <c r="AC17" s="31">
        <f t="shared" si="3"/>
        <v>6.0401933333333346</v>
      </c>
      <c r="AD17" s="9" t="s">
        <v>648</v>
      </c>
      <c r="AE17" s="9" t="s">
        <v>647</v>
      </c>
      <c r="AF17" s="9" t="s">
        <v>637</v>
      </c>
    </row>
    <row r="18" spans="2:32">
      <c r="B18" s="116" t="s">
        <v>186</v>
      </c>
      <c r="C18" s="19">
        <v>3522880</v>
      </c>
      <c r="D18" s="19">
        <v>86</v>
      </c>
      <c r="E18" s="19" t="s">
        <v>39</v>
      </c>
      <c r="F18" s="19"/>
      <c r="G18" s="19" t="s">
        <v>592</v>
      </c>
      <c r="H18" s="19" t="s">
        <v>115</v>
      </c>
      <c r="I18" s="19"/>
      <c r="J18" s="19"/>
      <c r="K18" s="19"/>
      <c r="L18" s="118"/>
      <c r="M18" s="17"/>
      <c r="N18" s="119"/>
      <c r="O18" s="21"/>
      <c r="P18" s="21"/>
      <c r="Q18" s="22">
        <v>65.930000000000007</v>
      </c>
      <c r="S18" s="22">
        <f t="shared" si="2"/>
        <v>0</v>
      </c>
      <c r="V18" s="24">
        <v>110</v>
      </c>
      <c r="W18" s="117"/>
      <c r="X18" s="24">
        <f t="shared" si="6"/>
        <v>0</v>
      </c>
      <c r="Y18" s="24">
        <f t="shared" si="7"/>
        <v>0</v>
      </c>
      <c r="AB18" s="30" t="e">
        <f t="shared" si="4"/>
        <v>#DIV/0!</v>
      </c>
      <c r="AC18" s="31">
        <f t="shared" si="3"/>
        <v>-0.75</v>
      </c>
      <c r="AD18" s="9" t="s">
        <v>648</v>
      </c>
      <c r="AE18" s="9" t="s">
        <v>647</v>
      </c>
      <c r="AF18" s="9" t="s">
        <v>637</v>
      </c>
    </row>
    <row r="19" spans="2:32">
      <c r="B19" s="19" t="s">
        <v>351</v>
      </c>
      <c r="C19" s="19">
        <v>3504580</v>
      </c>
      <c r="D19" s="19">
        <v>77</v>
      </c>
      <c r="E19" s="19" t="s">
        <v>39</v>
      </c>
      <c r="F19" s="19"/>
      <c r="G19" s="19" t="s">
        <v>592</v>
      </c>
      <c r="H19" s="19" t="s">
        <v>117</v>
      </c>
      <c r="I19" s="19">
        <v>4</v>
      </c>
      <c r="J19" s="19"/>
      <c r="K19" s="19"/>
      <c r="L19" s="28">
        <v>4</v>
      </c>
      <c r="M19" s="17"/>
      <c r="N19" s="29">
        <v>0</v>
      </c>
      <c r="O19" s="21"/>
      <c r="P19" s="21"/>
      <c r="Q19" s="22">
        <v>50.66</v>
      </c>
      <c r="R19" s="22">
        <v>51.53</v>
      </c>
      <c r="S19" s="22">
        <f t="shared" si="2"/>
        <v>35.349580000000003</v>
      </c>
      <c r="T19" s="18">
        <v>34.75</v>
      </c>
      <c r="V19" s="24">
        <v>85</v>
      </c>
      <c r="W19" s="159">
        <v>85</v>
      </c>
      <c r="X19" s="24">
        <f t="shared" si="6"/>
        <v>70.833333333333343</v>
      </c>
      <c r="Y19" s="24">
        <f t="shared" si="7"/>
        <v>49.3</v>
      </c>
      <c r="AB19" s="30">
        <f t="shared" si="4"/>
        <v>0.14098479623614574</v>
      </c>
      <c r="AC19" s="31">
        <f t="shared" si="3"/>
        <v>4.9837533333333326</v>
      </c>
      <c r="AD19" s="9" t="s">
        <v>635</v>
      </c>
      <c r="AE19" s="9" t="s">
        <v>1</v>
      </c>
      <c r="AF19" s="9" t="s">
        <v>637</v>
      </c>
    </row>
    <row r="20" spans="2:32">
      <c r="B20" s="19" t="s">
        <v>210</v>
      </c>
      <c r="C20" s="19">
        <v>3569020</v>
      </c>
      <c r="D20" s="19">
        <v>81</v>
      </c>
      <c r="E20" s="19" t="s">
        <v>39</v>
      </c>
      <c r="F20" s="19"/>
      <c r="G20" s="19" t="s">
        <v>592</v>
      </c>
      <c r="H20" s="17" t="s">
        <v>477</v>
      </c>
      <c r="I20" s="19"/>
      <c r="J20" s="19">
        <v>4</v>
      </c>
      <c r="K20" s="19">
        <v>4</v>
      </c>
      <c r="L20" s="28">
        <v>0</v>
      </c>
      <c r="M20" s="17"/>
      <c r="N20" s="29">
        <v>0</v>
      </c>
      <c r="O20" s="21"/>
      <c r="P20" s="21"/>
      <c r="Q20" s="22">
        <v>50.28</v>
      </c>
      <c r="R20" s="22">
        <v>51.04</v>
      </c>
      <c r="S20" s="22">
        <f t="shared" si="2"/>
        <v>35.013440000000003</v>
      </c>
      <c r="V20" s="24">
        <v>85</v>
      </c>
      <c r="W20" s="159">
        <v>85</v>
      </c>
      <c r="X20" s="24">
        <f t="shared" si="6"/>
        <v>70.833333333333343</v>
      </c>
      <c r="Y20" s="24">
        <f t="shared" si="7"/>
        <v>49.3</v>
      </c>
      <c r="AB20" s="30">
        <f t="shared" si="4"/>
        <v>0.15193860795549743</v>
      </c>
      <c r="AC20" s="31">
        <f t="shared" si="3"/>
        <v>5.3198933333333329</v>
      </c>
      <c r="AD20" s="9" t="s">
        <v>648</v>
      </c>
      <c r="AE20" s="9" t="s">
        <v>650</v>
      </c>
      <c r="AF20" s="9" t="s">
        <v>637</v>
      </c>
    </row>
    <row r="21" spans="2:32">
      <c r="B21" s="19"/>
      <c r="C21" s="19">
        <v>3560420</v>
      </c>
      <c r="D21" s="19">
        <v>85</v>
      </c>
      <c r="E21" s="19" t="s">
        <v>39</v>
      </c>
      <c r="F21" s="19" t="s">
        <v>5</v>
      </c>
      <c r="G21" s="19" t="s">
        <v>592</v>
      </c>
      <c r="H21" s="19" t="s">
        <v>456</v>
      </c>
      <c r="I21" s="19"/>
      <c r="J21" s="19"/>
      <c r="K21" s="19"/>
      <c r="L21" s="28">
        <v>0</v>
      </c>
      <c r="M21" s="17"/>
      <c r="N21" s="29">
        <v>0</v>
      </c>
      <c r="O21" s="21"/>
      <c r="P21" s="21"/>
      <c r="Q21" s="22">
        <v>56.24</v>
      </c>
      <c r="R21" s="22">
        <v>57.1</v>
      </c>
      <c r="S21" s="22">
        <f t="shared" si="2"/>
        <v>39.170600000000007</v>
      </c>
      <c r="V21" s="24">
        <v>95</v>
      </c>
      <c r="W21" s="159">
        <v>95</v>
      </c>
      <c r="X21" s="24">
        <f t="shared" si="6"/>
        <v>79.166666666666671</v>
      </c>
      <c r="Y21" s="24">
        <f t="shared" si="7"/>
        <v>55.099999999999994</v>
      </c>
      <c r="AB21" s="30">
        <f t="shared" si="4"/>
        <v>0.15307569112208277</v>
      </c>
      <c r="AC21" s="31">
        <f t="shared" si="3"/>
        <v>5.9960666666666569</v>
      </c>
      <c r="AD21" s="9" t="s">
        <v>647</v>
      </c>
      <c r="AE21" s="9" t="s">
        <v>647</v>
      </c>
      <c r="AF21" s="9" t="s">
        <v>649</v>
      </c>
    </row>
    <row r="22" spans="2:32">
      <c r="B22" s="19" t="s">
        <v>50</v>
      </c>
      <c r="C22" s="19">
        <v>3560440</v>
      </c>
      <c r="D22" s="19">
        <v>84</v>
      </c>
      <c r="E22" s="19" t="s">
        <v>39</v>
      </c>
      <c r="F22" s="19"/>
      <c r="G22" s="19" t="s">
        <v>592</v>
      </c>
      <c r="H22" s="19" t="s">
        <v>456</v>
      </c>
      <c r="I22" s="19">
        <v>4</v>
      </c>
      <c r="J22" s="19">
        <v>13</v>
      </c>
      <c r="K22" s="19">
        <v>13</v>
      </c>
      <c r="L22" s="28">
        <v>8</v>
      </c>
      <c r="M22" s="17"/>
      <c r="N22" s="29">
        <v>4</v>
      </c>
      <c r="O22" s="21"/>
      <c r="P22" s="21"/>
      <c r="Q22" s="22">
        <v>63.96</v>
      </c>
      <c r="R22" s="22">
        <v>64.709999999999994</v>
      </c>
      <c r="S22" s="22">
        <f t="shared" si="2"/>
        <v>44.391059999999996</v>
      </c>
      <c r="T22" s="18">
        <v>43.69</v>
      </c>
      <c r="V22" s="24">
        <v>100</v>
      </c>
      <c r="W22" s="159">
        <v>105</v>
      </c>
      <c r="X22" s="24">
        <f t="shared" si="6"/>
        <v>87.5</v>
      </c>
      <c r="Y22" s="24">
        <f t="shared" si="7"/>
        <v>60.9</v>
      </c>
      <c r="AB22" s="30">
        <f t="shared" si="4"/>
        <v>0.12635291880842683</v>
      </c>
      <c r="AC22" s="31">
        <f t="shared" si="3"/>
        <v>5.608940000000004</v>
      </c>
      <c r="AD22" s="9" t="s">
        <v>647</v>
      </c>
      <c r="AE22" s="9" t="s">
        <v>647</v>
      </c>
      <c r="AF22" s="9" t="s">
        <v>637</v>
      </c>
    </row>
    <row r="23" spans="2:32">
      <c r="B23" s="19"/>
      <c r="C23" s="19">
        <v>3562840</v>
      </c>
      <c r="D23" s="19">
        <v>88</v>
      </c>
      <c r="E23" s="19" t="s">
        <v>39</v>
      </c>
      <c r="F23" s="19" t="s">
        <v>5</v>
      </c>
      <c r="G23" s="19" t="s">
        <v>592</v>
      </c>
      <c r="H23" s="19" t="s">
        <v>456</v>
      </c>
      <c r="I23" s="19"/>
      <c r="J23" s="19"/>
      <c r="K23" s="19"/>
      <c r="L23" s="28">
        <v>0</v>
      </c>
      <c r="M23" s="17"/>
      <c r="N23" s="29">
        <v>0</v>
      </c>
      <c r="O23" s="21"/>
      <c r="P23" s="21"/>
      <c r="Q23" s="22">
        <v>68.91</v>
      </c>
      <c r="R23" s="22">
        <v>70.180000000000007</v>
      </c>
      <c r="S23" s="22">
        <f t="shared" si="2"/>
        <v>48.143480000000011</v>
      </c>
      <c r="V23" s="24">
        <v>115</v>
      </c>
      <c r="W23" s="159">
        <v>120</v>
      </c>
      <c r="X23" s="24">
        <f t="shared" si="6"/>
        <v>100</v>
      </c>
      <c r="Y23" s="24">
        <f t="shared" si="7"/>
        <v>69.599999999999994</v>
      </c>
      <c r="AB23" s="30">
        <f t="shared" si="4"/>
        <v>0.18915375456863484</v>
      </c>
      <c r="AC23" s="31">
        <f t="shared" si="3"/>
        <v>9.106519999999982</v>
      </c>
      <c r="AD23" s="9" t="s">
        <v>647</v>
      </c>
      <c r="AE23" s="9" t="s">
        <v>647</v>
      </c>
      <c r="AF23" s="9" t="s">
        <v>639</v>
      </c>
    </row>
    <row r="24" spans="2:32">
      <c r="B24" s="19" t="s">
        <v>51</v>
      </c>
      <c r="C24" s="19">
        <v>3518990</v>
      </c>
      <c r="D24" s="19">
        <v>88</v>
      </c>
      <c r="E24" s="19" t="s">
        <v>39</v>
      </c>
      <c r="F24" s="19"/>
      <c r="G24" s="19" t="s">
        <v>592</v>
      </c>
      <c r="H24" s="19" t="s">
        <v>456</v>
      </c>
      <c r="I24" s="19"/>
      <c r="J24" s="19">
        <v>10</v>
      </c>
      <c r="K24" s="19">
        <v>10</v>
      </c>
      <c r="L24" s="28">
        <v>4</v>
      </c>
      <c r="M24" s="17"/>
      <c r="N24" s="29">
        <v>4</v>
      </c>
      <c r="O24" s="21"/>
      <c r="P24" s="21"/>
      <c r="Q24" s="22">
        <v>67.790000000000006</v>
      </c>
      <c r="R24" s="22">
        <v>68.14</v>
      </c>
      <c r="S24" s="22">
        <f t="shared" si="2"/>
        <v>46.744040000000005</v>
      </c>
      <c r="V24" s="24">
        <v>110</v>
      </c>
      <c r="W24" s="159">
        <v>110</v>
      </c>
      <c r="X24" s="24">
        <f t="shared" si="6"/>
        <v>91.666666666666671</v>
      </c>
      <c r="Y24" s="24">
        <f t="shared" si="7"/>
        <v>63.8</v>
      </c>
      <c r="AB24" s="30">
        <f t="shared" si="4"/>
        <v>0.12135507899331462</v>
      </c>
      <c r="AC24" s="31">
        <f t="shared" si="3"/>
        <v>5.6726266666666589</v>
      </c>
      <c r="AD24" s="9" t="s">
        <v>1</v>
      </c>
      <c r="AE24" s="9" t="s">
        <v>647</v>
      </c>
      <c r="AF24" s="9" t="s">
        <v>637</v>
      </c>
    </row>
    <row r="25" spans="2:32">
      <c r="B25" s="19" t="s">
        <v>307</v>
      </c>
      <c r="C25" s="19">
        <v>3510410</v>
      </c>
      <c r="D25" s="19">
        <v>70</v>
      </c>
      <c r="E25" s="19" t="s">
        <v>39</v>
      </c>
      <c r="F25" s="19" t="s">
        <v>0</v>
      </c>
      <c r="G25" s="19" t="s">
        <v>592</v>
      </c>
      <c r="H25" s="19" t="s">
        <v>119</v>
      </c>
      <c r="I25" s="19"/>
      <c r="J25" s="19"/>
      <c r="K25" s="19"/>
      <c r="L25" s="28">
        <v>0</v>
      </c>
      <c r="M25" s="17"/>
      <c r="N25" s="29">
        <v>0</v>
      </c>
      <c r="O25" s="21"/>
      <c r="P25" s="21"/>
      <c r="Q25" s="22">
        <v>80.45</v>
      </c>
      <c r="R25" s="22">
        <v>79.400000000000006</v>
      </c>
      <c r="S25" s="22">
        <f t="shared" si="2"/>
        <v>54.46840000000001</v>
      </c>
      <c r="V25" s="24">
        <v>135</v>
      </c>
      <c r="W25" s="159">
        <v>135</v>
      </c>
      <c r="X25" s="24">
        <f t="shared" si="6"/>
        <v>112.5</v>
      </c>
      <c r="Y25" s="24">
        <f t="shared" si="7"/>
        <v>78.3</v>
      </c>
      <c r="AB25" s="30">
        <f t="shared" si="4"/>
        <v>0.18417284150075985</v>
      </c>
      <c r="AC25" s="31">
        <f t="shared" si="3"/>
        <v>10.03159999999999</v>
      </c>
      <c r="AD25" s="9" t="s">
        <v>635</v>
      </c>
      <c r="AE25" s="9" t="s">
        <v>636</v>
      </c>
      <c r="AF25" s="9" t="s">
        <v>637</v>
      </c>
    </row>
    <row r="26" spans="2:32">
      <c r="B26" s="19" t="s">
        <v>475</v>
      </c>
      <c r="C26" s="19">
        <v>3506970</v>
      </c>
      <c r="D26" s="19">
        <v>97</v>
      </c>
      <c r="E26" s="19" t="s">
        <v>40</v>
      </c>
      <c r="F26" s="19"/>
      <c r="G26" s="19" t="s">
        <v>592</v>
      </c>
      <c r="H26" s="19" t="s">
        <v>117</v>
      </c>
      <c r="I26" s="19">
        <v>3</v>
      </c>
      <c r="J26" s="19">
        <v>3</v>
      </c>
      <c r="K26" s="19">
        <v>4</v>
      </c>
      <c r="L26" s="28">
        <v>4</v>
      </c>
      <c r="M26" s="17"/>
      <c r="N26" s="29">
        <v>1</v>
      </c>
      <c r="O26" s="21"/>
      <c r="P26" s="21"/>
      <c r="Q26" s="22">
        <v>104.66</v>
      </c>
      <c r="R26" s="22">
        <v>103.31</v>
      </c>
      <c r="S26" s="22">
        <f t="shared" si="2"/>
        <v>70.870660000000001</v>
      </c>
      <c r="T26" s="18">
        <v>71.8</v>
      </c>
      <c r="V26" s="24">
        <v>170</v>
      </c>
      <c r="W26" s="159">
        <v>170</v>
      </c>
      <c r="X26" s="24">
        <f t="shared" si="6"/>
        <v>141.66666666666669</v>
      </c>
      <c r="Y26" s="24">
        <f t="shared" si="7"/>
        <v>98.6</v>
      </c>
      <c r="AB26" s="30">
        <f t="shared" si="4"/>
        <v>0.14880638428747059</v>
      </c>
      <c r="AC26" s="31">
        <f t="shared" si="3"/>
        <v>10.546006666666671</v>
      </c>
      <c r="AD26" s="9" t="s">
        <v>1</v>
      </c>
      <c r="AE26" s="9" t="s">
        <v>647</v>
      </c>
      <c r="AF26" s="9" t="s">
        <v>639</v>
      </c>
    </row>
    <row r="27" spans="2:32">
      <c r="B27" s="17" t="s">
        <v>28</v>
      </c>
      <c r="D27" s="19"/>
      <c r="E27" s="19"/>
      <c r="F27" s="19"/>
      <c r="G27" s="19"/>
      <c r="H27" s="19"/>
      <c r="I27" s="19"/>
      <c r="J27" s="19"/>
      <c r="K27" s="19"/>
      <c r="L27" s="17"/>
      <c r="M27" s="17"/>
      <c r="N27" s="21"/>
      <c r="O27" s="21"/>
      <c r="P27" s="21"/>
      <c r="S27" s="22"/>
      <c r="AB27" s="30"/>
      <c r="AC27" s="33"/>
    </row>
    <row r="28" spans="2:32">
      <c r="B28" s="19" t="s">
        <v>187</v>
      </c>
      <c r="C28" s="27">
        <v>3567270</v>
      </c>
      <c r="D28" s="19">
        <v>73</v>
      </c>
      <c r="E28" s="19" t="s">
        <v>39</v>
      </c>
      <c r="F28" s="19"/>
      <c r="G28" s="19" t="s">
        <v>592</v>
      </c>
      <c r="H28" s="19" t="s">
        <v>119</v>
      </c>
      <c r="I28" s="19"/>
      <c r="J28" s="19"/>
      <c r="K28" s="19"/>
      <c r="L28" s="28">
        <v>0</v>
      </c>
      <c r="M28" s="17"/>
      <c r="N28" s="29">
        <v>0</v>
      </c>
      <c r="O28" s="21"/>
      <c r="P28" s="21"/>
      <c r="Q28" s="22">
        <v>46.56</v>
      </c>
      <c r="R28" s="22">
        <v>47.52</v>
      </c>
      <c r="S28" s="22">
        <f t="shared" si="2"/>
        <v>32.598720000000007</v>
      </c>
      <c r="V28" s="24">
        <v>80</v>
      </c>
      <c r="W28" s="159">
        <v>80</v>
      </c>
      <c r="X28" s="24">
        <f>W28/1.2</f>
        <v>66.666666666666671</v>
      </c>
      <c r="Y28" s="24">
        <f t="shared" ref="Y28" si="8">W28*AB$4</f>
        <v>46.4</v>
      </c>
      <c r="AB28" s="30">
        <f t="shared" si="4"/>
        <v>0.16313360360979376</v>
      </c>
      <c r="AC28" s="31">
        <f t="shared" si="3"/>
        <v>5.3179466666666571</v>
      </c>
      <c r="AD28" s="9" t="s">
        <v>635</v>
      </c>
      <c r="AE28" s="9" t="s">
        <v>636</v>
      </c>
      <c r="AF28" s="9" t="s">
        <v>637</v>
      </c>
    </row>
    <row r="29" spans="2:32">
      <c r="B29" s="116" t="s">
        <v>179</v>
      </c>
      <c r="C29" s="27">
        <v>3520200</v>
      </c>
      <c r="D29" s="19">
        <v>77</v>
      </c>
      <c r="E29" s="19" t="s">
        <v>39</v>
      </c>
      <c r="F29" s="19"/>
      <c r="G29" s="19" t="s">
        <v>592</v>
      </c>
      <c r="H29" s="19" t="s">
        <v>115</v>
      </c>
      <c r="I29" s="19"/>
      <c r="J29" s="19"/>
      <c r="K29" s="19"/>
      <c r="L29" s="118"/>
      <c r="M29" s="17"/>
      <c r="N29" s="119"/>
      <c r="O29" s="21"/>
      <c r="P29" s="21"/>
      <c r="Q29" s="22">
        <v>53.26</v>
      </c>
      <c r="S29" s="22">
        <f t="shared" si="2"/>
        <v>0</v>
      </c>
      <c r="V29" s="24">
        <v>90</v>
      </c>
      <c r="W29" s="117"/>
      <c r="X29" s="24">
        <f t="shared" ref="X29:X58" si="9">W29/1.2</f>
        <v>0</v>
      </c>
      <c r="Y29" s="24">
        <f t="shared" ref="Y29:Y58" si="10">W29*AB$4</f>
        <v>0</v>
      </c>
      <c r="AB29" s="30" t="e">
        <f t="shared" si="4"/>
        <v>#DIV/0!</v>
      </c>
      <c r="AC29" s="31">
        <f t="shared" si="3"/>
        <v>-0.75</v>
      </c>
      <c r="AD29" s="9" t="s">
        <v>635</v>
      </c>
      <c r="AE29" s="9" t="s">
        <v>647</v>
      </c>
      <c r="AF29" s="9" t="s">
        <v>637</v>
      </c>
    </row>
    <row r="30" spans="2:32">
      <c r="B30" s="19" t="s">
        <v>138</v>
      </c>
      <c r="C30" s="27">
        <v>3520130</v>
      </c>
      <c r="D30" s="19">
        <v>80</v>
      </c>
      <c r="E30" s="19" t="s">
        <v>39</v>
      </c>
      <c r="F30" s="19"/>
      <c r="G30" s="19" t="s">
        <v>592</v>
      </c>
      <c r="H30" s="19" t="s">
        <v>115</v>
      </c>
      <c r="I30" s="19"/>
      <c r="J30" s="19"/>
      <c r="K30" s="19"/>
      <c r="L30" s="28">
        <v>0</v>
      </c>
      <c r="M30" s="17"/>
      <c r="N30" s="29">
        <v>0</v>
      </c>
      <c r="O30" s="21"/>
      <c r="P30" s="21"/>
      <c r="Q30" s="22">
        <v>63.32</v>
      </c>
      <c r="R30" s="22">
        <v>64.38</v>
      </c>
      <c r="S30" s="22">
        <f t="shared" si="2"/>
        <v>44.164679999999997</v>
      </c>
      <c r="V30" s="24">
        <v>105</v>
      </c>
      <c r="W30" s="159">
        <v>110</v>
      </c>
      <c r="X30" s="24">
        <f t="shared" si="9"/>
        <v>91.666666666666671</v>
      </c>
      <c r="Y30" s="24">
        <f t="shared" si="10"/>
        <v>63.8</v>
      </c>
      <c r="AB30" s="30">
        <f t="shared" si="4"/>
        <v>0.18684583849960348</v>
      </c>
      <c r="AC30" s="31">
        <f t="shared" si="3"/>
        <v>8.2519866666666672</v>
      </c>
      <c r="AD30" s="9" t="s">
        <v>636</v>
      </c>
      <c r="AE30" s="9" t="s">
        <v>647</v>
      </c>
      <c r="AF30" s="9" t="s">
        <v>637</v>
      </c>
    </row>
    <row r="31" spans="2:32">
      <c r="B31" s="19" t="s">
        <v>188</v>
      </c>
      <c r="C31" s="27">
        <v>3506690</v>
      </c>
      <c r="D31" s="19">
        <v>75</v>
      </c>
      <c r="E31" s="19" t="s">
        <v>39</v>
      </c>
      <c r="F31" s="19"/>
      <c r="G31" s="19" t="s">
        <v>592</v>
      </c>
      <c r="H31" s="19" t="s">
        <v>117</v>
      </c>
      <c r="I31" s="19">
        <v>4</v>
      </c>
      <c r="J31" s="19">
        <v>4</v>
      </c>
      <c r="K31" s="19"/>
      <c r="L31" s="28">
        <v>4</v>
      </c>
      <c r="M31" s="17"/>
      <c r="N31" s="29">
        <v>0</v>
      </c>
      <c r="O31" s="21"/>
      <c r="P31" s="21"/>
      <c r="Q31" s="22">
        <v>49.91</v>
      </c>
      <c r="R31" s="121">
        <v>50.82</v>
      </c>
      <c r="S31" s="22">
        <f t="shared" si="2"/>
        <v>34.862520000000004</v>
      </c>
      <c r="T31" s="18">
        <v>34.24</v>
      </c>
      <c r="V31" s="24">
        <v>85</v>
      </c>
      <c r="W31" s="159">
        <v>85</v>
      </c>
      <c r="X31" s="24">
        <f t="shared" si="9"/>
        <v>70.833333333333343</v>
      </c>
      <c r="Y31" s="24">
        <f t="shared" si="10"/>
        <v>49.3</v>
      </c>
      <c r="AB31" s="30">
        <f t="shared" si="4"/>
        <v>0.156925355176084</v>
      </c>
      <c r="AC31" s="31">
        <f t="shared" si="3"/>
        <v>5.4708133333333322</v>
      </c>
      <c r="AD31" s="9" t="s">
        <v>1</v>
      </c>
      <c r="AE31" s="9" t="s">
        <v>1</v>
      </c>
      <c r="AF31" s="9" t="s">
        <v>637</v>
      </c>
    </row>
    <row r="32" spans="2:32">
      <c r="B32" s="19" t="s">
        <v>211</v>
      </c>
      <c r="C32" s="27">
        <v>3562170</v>
      </c>
      <c r="D32" s="19">
        <v>79</v>
      </c>
      <c r="E32" s="19" t="s">
        <v>39</v>
      </c>
      <c r="F32" s="19"/>
      <c r="G32" s="19" t="s">
        <v>592</v>
      </c>
      <c r="H32" s="19" t="s">
        <v>456</v>
      </c>
      <c r="I32" s="19"/>
      <c r="J32" s="19"/>
      <c r="K32" s="19"/>
      <c r="L32" s="28">
        <v>0</v>
      </c>
      <c r="M32" s="17"/>
      <c r="N32" s="29">
        <v>0</v>
      </c>
      <c r="O32" s="21"/>
      <c r="P32" s="21"/>
      <c r="Q32" s="22">
        <v>48.79</v>
      </c>
      <c r="R32" s="22">
        <v>49.53</v>
      </c>
      <c r="S32" s="22">
        <f t="shared" si="2"/>
        <v>33.977580000000003</v>
      </c>
      <c r="V32" s="24">
        <v>85</v>
      </c>
      <c r="W32" s="159">
        <v>85</v>
      </c>
      <c r="X32" s="24">
        <f t="shared" si="9"/>
        <v>70.833333333333343</v>
      </c>
      <c r="Y32" s="24">
        <f t="shared" si="10"/>
        <v>49.3</v>
      </c>
      <c r="AB32" s="30">
        <f t="shared" si="4"/>
        <v>0.18705726933269914</v>
      </c>
      <c r="AC32" s="31">
        <f t="shared" si="3"/>
        <v>6.3557533333333325</v>
      </c>
      <c r="AD32" s="9" t="s">
        <v>1</v>
      </c>
      <c r="AE32" s="9" t="s">
        <v>647</v>
      </c>
      <c r="AF32" s="9" t="s">
        <v>637</v>
      </c>
    </row>
    <row r="33" spans="1:32">
      <c r="B33" s="19" t="s">
        <v>52</v>
      </c>
      <c r="C33" s="19">
        <v>3562400</v>
      </c>
      <c r="D33" s="19">
        <v>82</v>
      </c>
      <c r="E33" s="19" t="s">
        <v>39</v>
      </c>
      <c r="F33" s="19"/>
      <c r="G33" s="19" t="s">
        <v>592</v>
      </c>
      <c r="H33" s="19" t="s">
        <v>477</v>
      </c>
      <c r="I33" s="19">
        <v>6</v>
      </c>
      <c r="J33" s="19" t="s">
        <v>894</v>
      </c>
      <c r="K33" s="19" t="s">
        <v>895</v>
      </c>
      <c r="L33" s="28">
        <v>40</v>
      </c>
      <c r="M33" s="17"/>
      <c r="N33" s="29">
        <v>20</v>
      </c>
      <c r="O33" s="21"/>
      <c r="P33" s="21"/>
      <c r="Q33" s="22">
        <v>48.79</v>
      </c>
      <c r="R33" s="22">
        <v>48.06</v>
      </c>
      <c r="S33" s="22">
        <f t="shared" si="2"/>
        <v>32.969160000000002</v>
      </c>
      <c r="T33" s="18">
        <v>33.47</v>
      </c>
      <c r="V33" s="24">
        <v>78</v>
      </c>
      <c r="W33" s="159">
        <v>80</v>
      </c>
      <c r="X33" s="24">
        <f t="shared" si="9"/>
        <v>66.666666666666671</v>
      </c>
      <c r="Y33" s="24">
        <f t="shared" si="10"/>
        <v>46.4</v>
      </c>
      <c r="AB33" s="30">
        <f t="shared" si="4"/>
        <v>0.15006468671530188</v>
      </c>
      <c r="AC33" s="31">
        <f t="shared" si="3"/>
        <v>4.9475066666666621</v>
      </c>
      <c r="AD33" s="9" t="s">
        <v>1</v>
      </c>
      <c r="AE33" s="9" t="s">
        <v>650</v>
      </c>
      <c r="AF33" s="9" t="s">
        <v>637</v>
      </c>
    </row>
    <row r="34" spans="1:32">
      <c r="B34" s="19"/>
      <c r="C34" s="19">
        <v>3509990</v>
      </c>
      <c r="D34" s="19">
        <v>86</v>
      </c>
      <c r="E34" s="19" t="s">
        <v>39</v>
      </c>
      <c r="F34" s="19" t="s">
        <v>5</v>
      </c>
      <c r="G34" s="19" t="s">
        <v>592</v>
      </c>
      <c r="H34" s="19" t="s">
        <v>456</v>
      </c>
      <c r="I34" s="19"/>
      <c r="J34" s="19"/>
      <c r="K34" s="19"/>
      <c r="L34" s="28">
        <v>0</v>
      </c>
      <c r="M34" s="17"/>
      <c r="N34" s="29">
        <v>0</v>
      </c>
      <c r="O34" s="21"/>
      <c r="P34" s="21"/>
      <c r="Q34" s="22">
        <v>59.97</v>
      </c>
      <c r="R34" s="22">
        <v>60.48</v>
      </c>
      <c r="S34" s="22">
        <f t="shared" si="2"/>
        <v>41.489280000000001</v>
      </c>
      <c r="V34" s="24">
        <v>100</v>
      </c>
      <c r="W34" s="159">
        <v>100</v>
      </c>
      <c r="X34" s="24">
        <f t="shared" si="9"/>
        <v>83.333333333333343</v>
      </c>
      <c r="Y34" s="24">
        <f t="shared" si="10"/>
        <v>57.999999999999993</v>
      </c>
      <c r="AB34" s="30">
        <f t="shared" si="4"/>
        <v>0.14688260035684722</v>
      </c>
      <c r="AC34" s="31">
        <f t="shared" si="3"/>
        <v>6.0940533333333349</v>
      </c>
      <c r="AD34" s="9" t="s">
        <v>647</v>
      </c>
      <c r="AE34" s="9" t="s">
        <v>647</v>
      </c>
      <c r="AF34" s="9" t="s">
        <v>639</v>
      </c>
    </row>
    <row r="35" spans="1:32">
      <c r="B35" s="19" t="s">
        <v>53</v>
      </c>
      <c r="C35" s="19">
        <v>3520220</v>
      </c>
      <c r="D35" s="19">
        <v>86</v>
      </c>
      <c r="E35" s="19" t="s">
        <v>39</v>
      </c>
      <c r="F35" s="19"/>
      <c r="G35" s="19" t="s">
        <v>592</v>
      </c>
      <c r="H35" s="19" t="s">
        <v>115</v>
      </c>
      <c r="I35" s="19">
        <v>8</v>
      </c>
      <c r="J35" s="19">
        <v>8</v>
      </c>
      <c r="K35" s="19">
        <v>8</v>
      </c>
      <c r="L35" s="28">
        <v>8</v>
      </c>
      <c r="M35" s="17"/>
      <c r="N35" s="29">
        <v>0</v>
      </c>
      <c r="O35" s="21"/>
      <c r="P35" s="21"/>
      <c r="Q35" s="22">
        <v>57.36</v>
      </c>
      <c r="R35" s="22">
        <v>58.46</v>
      </c>
      <c r="S35" s="22">
        <f t="shared" si="2"/>
        <v>40.103560000000002</v>
      </c>
      <c r="T35" s="18">
        <v>39.340000000000003</v>
      </c>
      <c r="V35" s="24">
        <v>95</v>
      </c>
      <c r="W35" s="159">
        <v>95</v>
      </c>
      <c r="X35" s="24">
        <f t="shared" si="9"/>
        <v>79.166666666666671</v>
      </c>
      <c r="Y35" s="24">
        <f t="shared" si="10"/>
        <v>55.099999999999994</v>
      </c>
      <c r="AB35" s="30">
        <f t="shared" si="4"/>
        <v>0.12625080333682751</v>
      </c>
      <c r="AC35" s="31">
        <f t="shared" si="3"/>
        <v>5.0631066666666626</v>
      </c>
      <c r="AD35" s="9" t="s">
        <v>636</v>
      </c>
      <c r="AE35" s="9" t="s">
        <v>647</v>
      </c>
      <c r="AF35" s="9" t="s">
        <v>637</v>
      </c>
    </row>
    <row r="36" spans="1:32">
      <c r="B36" s="19" t="s">
        <v>180</v>
      </c>
      <c r="C36" s="19">
        <v>3504000</v>
      </c>
      <c r="D36" s="19">
        <v>89</v>
      </c>
      <c r="E36" s="19" t="s">
        <v>40</v>
      </c>
      <c r="F36" s="19"/>
      <c r="G36" s="19" t="s">
        <v>592</v>
      </c>
      <c r="H36" s="19" t="s">
        <v>117</v>
      </c>
      <c r="I36" s="19"/>
      <c r="J36" s="19"/>
      <c r="K36" s="19"/>
      <c r="L36" s="28">
        <v>0</v>
      </c>
      <c r="M36" s="17"/>
      <c r="N36" s="29">
        <v>0</v>
      </c>
      <c r="O36" s="21"/>
      <c r="P36" s="21"/>
      <c r="Q36" s="22">
        <v>84.55</v>
      </c>
      <c r="R36" s="22">
        <v>83.63</v>
      </c>
      <c r="S36" s="22">
        <f t="shared" si="2"/>
        <v>57.370180000000005</v>
      </c>
      <c r="V36" s="24">
        <v>145</v>
      </c>
      <c r="W36" s="159">
        <v>140</v>
      </c>
      <c r="X36" s="24">
        <f t="shared" si="9"/>
        <v>116.66666666666667</v>
      </c>
      <c r="Y36" s="24">
        <f t="shared" si="10"/>
        <v>81.199999999999989</v>
      </c>
      <c r="AB36" s="30">
        <f t="shared" si="4"/>
        <v>0.16640154635503437</v>
      </c>
      <c r="AC36" s="31">
        <f t="shared" si="3"/>
        <v>9.5464866666666666</v>
      </c>
      <c r="AD36" s="9" t="s">
        <v>636</v>
      </c>
      <c r="AE36" s="9" t="s">
        <v>647</v>
      </c>
      <c r="AF36" s="9" t="s">
        <v>639</v>
      </c>
    </row>
    <row r="37" spans="1:32">
      <c r="B37" s="19" t="s">
        <v>212</v>
      </c>
      <c r="C37" s="19">
        <v>3512350</v>
      </c>
      <c r="D37" s="19">
        <v>72</v>
      </c>
      <c r="E37" s="19" t="s">
        <v>39</v>
      </c>
      <c r="F37" s="19" t="s">
        <v>0</v>
      </c>
      <c r="G37" s="19" t="s">
        <v>592</v>
      </c>
      <c r="H37" s="19" t="s">
        <v>119</v>
      </c>
      <c r="I37" s="19"/>
      <c r="J37" s="19">
        <v>2</v>
      </c>
      <c r="K37" s="19">
        <v>2</v>
      </c>
      <c r="L37" s="28">
        <v>0</v>
      </c>
      <c r="M37" s="17"/>
      <c r="N37" s="29">
        <v>0</v>
      </c>
      <c r="O37" s="21"/>
      <c r="P37" s="21"/>
      <c r="Q37" s="22">
        <v>61.83</v>
      </c>
      <c r="R37" s="22">
        <v>61.22</v>
      </c>
      <c r="S37" s="22">
        <f t="shared" si="2"/>
        <v>41.996920000000003</v>
      </c>
      <c r="V37" s="24">
        <v>105</v>
      </c>
      <c r="W37" s="159">
        <v>105</v>
      </c>
      <c r="X37" s="24">
        <f t="shared" si="9"/>
        <v>87.5</v>
      </c>
      <c r="Y37" s="24">
        <f t="shared" si="10"/>
        <v>60.9</v>
      </c>
      <c r="AB37" s="30">
        <f t="shared" si="4"/>
        <v>0.1905634984660779</v>
      </c>
      <c r="AC37" s="31">
        <f t="shared" si="3"/>
        <v>8.0030799999999971</v>
      </c>
      <c r="AD37" s="9" t="s">
        <v>635</v>
      </c>
      <c r="AE37" s="9" t="s">
        <v>647</v>
      </c>
      <c r="AF37" s="9" t="s">
        <v>637</v>
      </c>
    </row>
    <row r="38" spans="1:32">
      <c r="B38" s="19" t="s">
        <v>213</v>
      </c>
      <c r="C38" s="19">
        <v>3520870</v>
      </c>
      <c r="D38" s="19">
        <v>81</v>
      </c>
      <c r="E38" s="19" t="s">
        <v>39</v>
      </c>
      <c r="F38" s="19"/>
      <c r="G38" s="19" t="s">
        <v>592</v>
      </c>
      <c r="H38" s="19" t="s">
        <v>115</v>
      </c>
      <c r="I38" s="19"/>
      <c r="J38" s="19"/>
      <c r="K38" s="19"/>
      <c r="L38" s="28">
        <v>0</v>
      </c>
      <c r="M38" s="17"/>
      <c r="N38" s="29">
        <v>0</v>
      </c>
      <c r="O38" s="21"/>
      <c r="P38" s="21"/>
      <c r="Q38" s="22">
        <v>63.69</v>
      </c>
      <c r="R38" s="22">
        <v>65.22</v>
      </c>
      <c r="S38" s="22">
        <f t="shared" si="2"/>
        <v>44.740920000000003</v>
      </c>
      <c r="V38" s="24">
        <v>105</v>
      </c>
      <c r="W38" s="159">
        <v>110</v>
      </c>
      <c r="X38" s="24">
        <f t="shared" si="9"/>
        <v>91.666666666666671</v>
      </c>
      <c r="Y38" s="24">
        <f t="shared" si="10"/>
        <v>63.8</v>
      </c>
      <c r="AB38" s="30">
        <f t="shared" si="4"/>
        <v>0.17155987553824689</v>
      </c>
      <c r="AC38" s="31">
        <f t="shared" si="3"/>
        <v>7.6757466666666616</v>
      </c>
      <c r="AD38" s="9" t="s">
        <v>636</v>
      </c>
      <c r="AE38" s="9" t="s">
        <v>647</v>
      </c>
      <c r="AF38" s="9" t="s">
        <v>637</v>
      </c>
    </row>
    <row r="39" spans="1:32">
      <c r="B39" s="19" t="s">
        <v>214</v>
      </c>
      <c r="C39" s="19">
        <v>3509980</v>
      </c>
      <c r="D39" s="19">
        <v>84</v>
      </c>
      <c r="E39" s="19" t="s">
        <v>39</v>
      </c>
      <c r="F39" s="19"/>
      <c r="G39" s="19" t="s">
        <v>592</v>
      </c>
      <c r="H39" s="19" t="s">
        <v>456</v>
      </c>
      <c r="I39" s="19"/>
      <c r="J39" s="19"/>
      <c r="K39" s="19"/>
      <c r="L39" s="28">
        <v>0</v>
      </c>
      <c r="M39" s="35"/>
      <c r="N39" s="29">
        <v>0</v>
      </c>
      <c r="O39" s="21"/>
      <c r="P39" s="21"/>
      <c r="Q39" s="22">
        <v>58.48</v>
      </c>
      <c r="R39" s="22">
        <v>58.88</v>
      </c>
      <c r="S39" s="22">
        <f t="shared" si="2"/>
        <v>40.391680000000008</v>
      </c>
      <c r="V39" s="24">
        <v>105</v>
      </c>
      <c r="W39" s="159">
        <v>100</v>
      </c>
      <c r="X39" s="24">
        <f t="shared" si="9"/>
        <v>83.333333333333343</v>
      </c>
      <c r="Y39" s="24">
        <f t="shared" si="10"/>
        <v>57.999999999999993</v>
      </c>
      <c r="AB39" s="30">
        <f t="shared" si="4"/>
        <v>0.17804788841002223</v>
      </c>
      <c r="AC39" s="31">
        <f t="shared" si="3"/>
        <v>7.1916533333333277</v>
      </c>
      <c r="AD39" s="9" t="s">
        <v>647</v>
      </c>
      <c r="AE39" s="9" t="s">
        <v>647</v>
      </c>
      <c r="AF39" s="9" t="s">
        <v>637</v>
      </c>
    </row>
    <row r="40" spans="1:32">
      <c r="B40" s="19" t="s">
        <v>54</v>
      </c>
      <c r="C40" s="19">
        <v>3562430</v>
      </c>
      <c r="D40" s="19">
        <v>88</v>
      </c>
      <c r="E40" s="19" t="s">
        <v>39</v>
      </c>
      <c r="F40" s="19"/>
      <c r="G40" s="19" t="s">
        <v>592</v>
      </c>
      <c r="H40" s="19" t="s">
        <v>477</v>
      </c>
      <c r="I40" s="19">
        <v>3</v>
      </c>
      <c r="J40" s="19">
        <v>40</v>
      </c>
      <c r="K40" s="19">
        <v>28</v>
      </c>
      <c r="L40" s="28">
        <v>40</v>
      </c>
      <c r="M40" s="17"/>
      <c r="N40" s="29">
        <v>20</v>
      </c>
      <c r="O40" s="21"/>
      <c r="P40" s="21"/>
      <c r="Q40" s="22">
        <v>57.73</v>
      </c>
      <c r="R40" s="22">
        <v>58.27</v>
      </c>
      <c r="S40" s="22">
        <f t="shared" si="2"/>
        <v>39.973220000000005</v>
      </c>
      <c r="T40" s="18">
        <v>39.6</v>
      </c>
      <c r="V40" s="24">
        <v>93</v>
      </c>
      <c r="W40" s="159">
        <v>95</v>
      </c>
      <c r="X40" s="24">
        <f t="shared" si="9"/>
        <v>79.166666666666671</v>
      </c>
      <c r="Y40" s="24">
        <f t="shared" si="10"/>
        <v>55.099999999999994</v>
      </c>
      <c r="AB40" s="30">
        <f t="shared" si="4"/>
        <v>0.12992315021573592</v>
      </c>
      <c r="AC40" s="31">
        <f t="shared" si="3"/>
        <v>5.1934466666666594</v>
      </c>
      <c r="AD40" s="9" t="s">
        <v>1</v>
      </c>
      <c r="AE40" s="9" t="s">
        <v>650</v>
      </c>
      <c r="AF40" s="9" t="s">
        <v>637</v>
      </c>
    </row>
    <row r="41" spans="1:32">
      <c r="B41" s="9"/>
      <c r="C41" s="19">
        <v>3560510</v>
      </c>
      <c r="D41" s="19">
        <v>88</v>
      </c>
      <c r="E41" s="19" t="s">
        <v>39</v>
      </c>
      <c r="F41" s="19"/>
      <c r="G41" s="19" t="s">
        <v>592</v>
      </c>
      <c r="H41" s="19" t="s">
        <v>456</v>
      </c>
      <c r="I41" s="17"/>
      <c r="J41" s="19">
        <v>9</v>
      </c>
      <c r="K41" s="19">
        <v>8</v>
      </c>
      <c r="L41" s="28">
        <v>8</v>
      </c>
      <c r="M41" s="17"/>
      <c r="N41" s="29">
        <v>8</v>
      </c>
      <c r="O41" s="21"/>
      <c r="P41" s="21"/>
      <c r="Q41" s="22">
        <v>57.73</v>
      </c>
      <c r="R41" s="22">
        <v>58.27</v>
      </c>
      <c r="S41" s="22">
        <f t="shared" si="2"/>
        <v>39.973220000000005</v>
      </c>
      <c r="V41" s="24">
        <v>98</v>
      </c>
      <c r="W41" s="160">
        <v>100</v>
      </c>
      <c r="X41" s="24">
        <f t="shared" si="9"/>
        <v>83.333333333333343</v>
      </c>
      <c r="Y41" s="24">
        <f t="shared" si="10"/>
        <v>57.999999999999993</v>
      </c>
      <c r="AB41" s="30">
        <f t="shared" si="4"/>
        <v>0.19038029293945621</v>
      </c>
      <c r="AC41" s="31">
        <f t="shared" si="3"/>
        <v>7.6101133333333308</v>
      </c>
      <c r="AD41" s="9" t="s">
        <v>647</v>
      </c>
      <c r="AE41" s="9" t="s">
        <v>647</v>
      </c>
      <c r="AF41" s="9" t="s">
        <v>637</v>
      </c>
    </row>
    <row r="42" spans="1:32">
      <c r="B42" s="19"/>
      <c r="C42" s="19">
        <v>3519140</v>
      </c>
      <c r="D42" s="19">
        <v>92</v>
      </c>
      <c r="E42" s="19" t="s">
        <v>39</v>
      </c>
      <c r="F42" s="19" t="s">
        <v>5</v>
      </c>
      <c r="G42" s="19" t="s">
        <v>592</v>
      </c>
      <c r="H42" s="19" t="s">
        <v>456</v>
      </c>
      <c r="I42" s="19"/>
      <c r="J42" s="19"/>
      <c r="K42" s="19"/>
      <c r="L42" s="28">
        <v>0</v>
      </c>
      <c r="M42" s="17"/>
      <c r="N42" s="29">
        <v>0</v>
      </c>
      <c r="O42" s="21"/>
      <c r="P42" s="21"/>
      <c r="Q42" s="22">
        <v>66.3</v>
      </c>
      <c r="R42" s="22">
        <v>65.33</v>
      </c>
      <c r="S42" s="22">
        <f t="shared" si="2"/>
        <v>44.816380000000002</v>
      </c>
      <c r="V42" s="24">
        <v>110</v>
      </c>
      <c r="W42" s="159">
        <v>110</v>
      </c>
      <c r="X42" s="24">
        <f t="shared" si="9"/>
        <v>91.666666666666671</v>
      </c>
      <c r="Y42" s="24">
        <f t="shared" si="10"/>
        <v>63.8</v>
      </c>
      <c r="AB42" s="30">
        <f t="shared" si="4"/>
        <v>0.16958725061387514</v>
      </c>
      <c r="AC42" s="31">
        <f t="shared" si="3"/>
        <v>7.600286666666662</v>
      </c>
      <c r="AD42" s="9" t="s">
        <v>1</v>
      </c>
      <c r="AE42" s="9" t="s">
        <v>647</v>
      </c>
      <c r="AF42" s="9" t="s">
        <v>639</v>
      </c>
    </row>
    <row r="43" spans="1:32">
      <c r="B43" s="19" t="s">
        <v>55</v>
      </c>
      <c r="C43" s="19">
        <v>3562530</v>
      </c>
      <c r="D43" s="19">
        <v>91</v>
      </c>
      <c r="E43" s="19" t="s">
        <v>40</v>
      </c>
      <c r="F43" s="19"/>
      <c r="G43" s="19" t="s">
        <v>592</v>
      </c>
      <c r="H43" s="19" t="s">
        <v>477</v>
      </c>
      <c r="I43" s="19">
        <v>7</v>
      </c>
      <c r="J43" s="19">
        <v>303</v>
      </c>
      <c r="K43" s="19">
        <v>229</v>
      </c>
      <c r="L43" s="28">
        <v>300</v>
      </c>
      <c r="M43" s="17"/>
      <c r="N43" s="29">
        <v>150</v>
      </c>
      <c r="O43" s="21"/>
      <c r="P43" s="21"/>
      <c r="Q43" s="22">
        <v>59.97</v>
      </c>
      <c r="R43" s="22">
        <v>58.19</v>
      </c>
      <c r="S43" s="22">
        <f t="shared" si="2"/>
        <v>39.918340000000001</v>
      </c>
      <c r="T43" s="18">
        <v>41.14</v>
      </c>
      <c r="V43" s="24">
        <v>93</v>
      </c>
      <c r="W43" s="159">
        <v>90</v>
      </c>
      <c r="X43" s="24">
        <f t="shared" si="9"/>
        <v>75</v>
      </c>
      <c r="Y43" s="24">
        <f t="shared" si="10"/>
        <v>52.199999999999996</v>
      </c>
      <c r="AB43" s="30">
        <f t="shared" si="4"/>
        <v>7.0936316490114559E-2</v>
      </c>
      <c r="AC43" s="31">
        <f t="shared" si="3"/>
        <v>2.8316599999999994</v>
      </c>
      <c r="AD43" s="9" t="s">
        <v>1</v>
      </c>
      <c r="AE43" s="9" t="s">
        <v>650</v>
      </c>
      <c r="AF43" s="9" t="s">
        <v>639</v>
      </c>
    </row>
    <row r="44" spans="1:32">
      <c r="B44" s="9"/>
      <c r="C44" s="116">
        <v>3520580</v>
      </c>
      <c r="D44" s="19">
        <v>91</v>
      </c>
      <c r="E44" s="19" t="s">
        <v>39</v>
      </c>
      <c r="F44" s="19"/>
      <c r="G44" s="19" t="s">
        <v>592</v>
      </c>
      <c r="H44" s="19" t="s">
        <v>115</v>
      </c>
      <c r="I44" s="19"/>
      <c r="J44" s="19">
        <v>4</v>
      </c>
      <c r="K44" s="19">
        <v>4</v>
      </c>
      <c r="L44" s="122"/>
      <c r="M44" s="9"/>
      <c r="N44" s="123"/>
      <c r="O44" s="87"/>
      <c r="P44" s="87"/>
      <c r="Q44" s="22">
        <v>60.71</v>
      </c>
      <c r="R44" s="22">
        <v>57.72</v>
      </c>
      <c r="S44" s="22">
        <f t="shared" si="2"/>
        <v>39.59592</v>
      </c>
      <c r="V44" s="24">
        <v>100</v>
      </c>
      <c r="W44" s="150"/>
      <c r="X44" s="24">
        <f t="shared" si="9"/>
        <v>0</v>
      </c>
      <c r="Y44" s="24">
        <f t="shared" si="10"/>
        <v>0</v>
      </c>
      <c r="AB44" s="30">
        <f t="shared" si="4"/>
        <v>-1.0189413454719578</v>
      </c>
      <c r="AC44" s="31">
        <f t="shared" si="3"/>
        <v>-40.34592</v>
      </c>
      <c r="AD44" s="9" t="s">
        <v>636</v>
      </c>
      <c r="AE44" s="9" t="s">
        <v>647</v>
      </c>
      <c r="AF44" s="9" t="s">
        <v>639</v>
      </c>
    </row>
    <row r="45" spans="1:32">
      <c r="B45" s="19"/>
      <c r="C45" s="19">
        <v>3561510</v>
      </c>
      <c r="D45" s="19">
        <v>91</v>
      </c>
      <c r="E45" s="19" t="s">
        <v>40</v>
      </c>
      <c r="F45" s="19"/>
      <c r="G45" s="19" t="s">
        <v>592</v>
      </c>
      <c r="H45" s="19" t="s">
        <v>456</v>
      </c>
      <c r="I45" s="19">
        <v>4</v>
      </c>
      <c r="J45" s="19">
        <v>34</v>
      </c>
      <c r="K45" s="19">
        <v>30</v>
      </c>
      <c r="L45" s="28">
        <v>40</v>
      </c>
      <c r="M45" s="17"/>
      <c r="N45" s="29">
        <v>20</v>
      </c>
      <c r="O45" s="21"/>
      <c r="P45" s="21"/>
      <c r="Q45" s="22">
        <v>59.97</v>
      </c>
      <c r="R45" s="22">
        <v>58.19</v>
      </c>
      <c r="S45" s="22">
        <f t="shared" si="2"/>
        <v>39.918340000000001</v>
      </c>
      <c r="T45" s="18">
        <v>41.14</v>
      </c>
      <c r="V45" s="24">
        <v>100</v>
      </c>
      <c r="W45" s="160">
        <v>95</v>
      </c>
      <c r="X45" s="24">
        <f t="shared" si="9"/>
        <v>79.166666666666671</v>
      </c>
      <c r="Y45" s="24">
        <f t="shared" si="10"/>
        <v>55.099999999999994</v>
      </c>
      <c r="AB45" s="30">
        <f t="shared" si="4"/>
        <v>0.13147657609676813</v>
      </c>
      <c r="AC45" s="31">
        <f t="shared" si="3"/>
        <v>5.2483266666666637</v>
      </c>
      <c r="AD45" s="9" t="s">
        <v>647</v>
      </c>
      <c r="AE45" s="9" t="s">
        <v>647</v>
      </c>
      <c r="AF45" s="9" t="s">
        <v>640</v>
      </c>
    </row>
    <row r="46" spans="1:32">
      <c r="B46" s="19"/>
      <c r="C46" s="19">
        <v>3519600</v>
      </c>
      <c r="D46" s="19">
        <v>91</v>
      </c>
      <c r="E46" s="19" t="s">
        <v>40</v>
      </c>
      <c r="F46" s="19"/>
      <c r="G46" s="19" t="s">
        <v>592</v>
      </c>
      <c r="H46" s="19" t="s">
        <v>117</v>
      </c>
      <c r="I46" s="19"/>
      <c r="J46" s="19">
        <v>10</v>
      </c>
      <c r="K46" s="19">
        <v>10</v>
      </c>
      <c r="L46" s="161">
        <v>2</v>
      </c>
      <c r="M46" s="17"/>
      <c r="N46" s="130">
        <v>2</v>
      </c>
      <c r="O46" s="87"/>
      <c r="P46" s="87"/>
      <c r="Q46" s="22">
        <v>59.97</v>
      </c>
      <c r="R46" s="22">
        <v>58.19</v>
      </c>
      <c r="S46" s="22">
        <f>R46*S$4</f>
        <v>39.918340000000001</v>
      </c>
      <c r="V46" s="24">
        <v>100</v>
      </c>
      <c r="W46" s="160">
        <v>100</v>
      </c>
      <c r="X46" s="24">
        <f>W46/1.2</f>
        <v>83.333333333333343</v>
      </c>
      <c r="Y46" s="24">
        <f>W46*AB$4</f>
        <v>57.999999999999993</v>
      </c>
      <c r="AB46" s="30">
        <f>(X46*AB$4-0.75-S46)/S46</f>
        <v>0.1920168357034219</v>
      </c>
      <c r="AC46" s="31">
        <f>X46*AB$4-0.75-S46</f>
        <v>7.6649933333333351</v>
      </c>
      <c r="AD46" s="9" t="s">
        <v>636</v>
      </c>
      <c r="AE46" s="9" t="s">
        <v>647</v>
      </c>
      <c r="AF46" s="9" t="s">
        <v>639</v>
      </c>
    </row>
    <row r="47" spans="1:32">
      <c r="B47" s="19"/>
      <c r="C47" s="19">
        <v>3563650</v>
      </c>
      <c r="D47" s="19">
        <v>95</v>
      </c>
      <c r="E47" s="19" t="s">
        <v>40</v>
      </c>
      <c r="F47" s="19" t="s">
        <v>5</v>
      </c>
      <c r="G47" s="19" t="s">
        <v>592</v>
      </c>
      <c r="H47" s="19" t="s">
        <v>477</v>
      </c>
      <c r="I47" s="19">
        <v>8</v>
      </c>
      <c r="J47" s="19">
        <v>6</v>
      </c>
      <c r="K47" s="19">
        <v>6</v>
      </c>
      <c r="L47" s="28">
        <v>8</v>
      </c>
      <c r="M47" s="17"/>
      <c r="N47" s="29">
        <v>0</v>
      </c>
      <c r="O47" s="21"/>
      <c r="P47" s="21"/>
      <c r="Q47" s="22">
        <v>74.12</v>
      </c>
      <c r="R47" s="22">
        <v>73.099999999999994</v>
      </c>
      <c r="S47" s="22">
        <f t="shared" si="2"/>
        <v>50.146599999999999</v>
      </c>
      <c r="T47" s="18">
        <v>50.85</v>
      </c>
      <c r="V47" s="24">
        <v>120</v>
      </c>
      <c r="W47" s="159">
        <v>120</v>
      </c>
      <c r="X47" s="24">
        <f t="shared" si="9"/>
        <v>100</v>
      </c>
      <c r="Y47" s="24">
        <f t="shared" si="10"/>
        <v>69.599999999999994</v>
      </c>
      <c r="AB47" s="30">
        <f t="shared" si="4"/>
        <v>0.14165267435877993</v>
      </c>
      <c r="AC47" s="31">
        <f t="shared" si="3"/>
        <v>7.1033999999999935</v>
      </c>
      <c r="AD47" s="9" t="s">
        <v>647</v>
      </c>
      <c r="AE47" s="9" t="s">
        <v>647</v>
      </c>
      <c r="AF47" s="9" t="s">
        <v>641</v>
      </c>
    </row>
    <row r="48" spans="1:32">
      <c r="A48" s="10" t="s">
        <v>903</v>
      </c>
      <c r="B48" s="19"/>
      <c r="C48" s="19">
        <v>3570600</v>
      </c>
      <c r="D48" s="19">
        <v>95</v>
      </c>
      <c r="E48" s="19" t="s">
        <v>40</v>
      </c>
      <c r="F48" s="19" t="s">
        <v>594</v>
      </c>
      <c r="G48" s="19" t="s">
        <v>592</v>
      </c>
      <c r="H48" s="19" t="s">
        <v>456</v>
      </c>
      <c r="I48" s="19"/>
      <c r="J48" s="19"/>
      <c r="K48" s="19"/>
      <c r="L48" s="28">
        <v>0</v>
      </c>
      <c r="M48" s="17"/>
      <c r="N48" s="29">
        <v>0</v>
      </c>
      <c r="O48" s="21"/>
      <c r="P48" s="21"/>
      <c r="R48" s="22">
        <v>82.6</v>
      </c>
      <c r="S48" s="22">
        <f t="shared" si="2"/>
        <v>56.663600000000002</v>
      </c>
      <c r="W48" s="159">
        <v>140</v>
      </c>
      <c r="X48" s="24">
        <f t="shared" si="9"/>
        <v>116.66666666666667</v>
      </c>
      <c r="Y48" s="24">
        <f t="shared" si="10"/>
        <v>81.199999999999989</v>
      </c>
      <c r="AB48" s="30">
        <f t="shared" si="4"/>
        <v>0.18094626297423158</v>
      </c>
      <c r="AC48" s="31">
        <f t="shared" si="3"/>
        <v>10.253066666666669</v>
      </c>
      <c r="AD48" s="9" t="s">
        <v>647</v>
      </c>
      <c r="AE48" s="9" t="s">
        <v>647</v>
      </c>
      <c r="AF48" s="9" t="s">
        <v>639</v>
      </c>
    </row>
    <row r="49" spans="2:32">
      <c r="B49" s="19" t="s">
        <v>56</v>
      </c>
      <c r="C49" s="19">
        <v>3563580</v>
      </c>
      <c r="D49" s="19">
        <v>94</v>
      </c>
      <c r="E49" s="19" t="s">
        <v>40</v>
      </c>
      <c r="F49" s="19"/>
      <c r="G49" s="19" t="s">
        <v>592</v>
      </c>
      <c r="H49" s="19" t="s">
        <v>477</v>
      </c>
      <c r="I49" s="19">
        <v>4</v>
      </c>
      <c r="J49" s="19">
        <v>49</v>
      </c>
      <c r="K49" s="19">
        <v>20</v>
      </c>
      <c r="L49" s="28">
        <v>40</v>
      </c>
      <c r="M49" s="17"/>
      <c r="N49" s="29">
        <v>20</v>
      </c>
      <c r="O49" s="21"/>
      <c r="P49" s="21"/>
      <c r="Q49" s="22">
        <v>91.25</v>
      </c>
      <c r="R49" s="22">
        <v>92.84</v>
      </c>
      <c r="S49" s="22">
        <f t="shared" si="2"/>
        <v>63.688240000000008</v>
      </c>
      <c r="T49" s="18">
        <v>62.6</v>
      </c>
      <c r="V49" s="24">
        <v>140</v>
      </c>
      <c r="W49" s="159">
        <v>145</v>
      </c>
      <c r="X49" s="24">
        <f t="shared" si="9"/>
        <v>120.83333333333334</v>
      </c>
      <c r="Y49" s="24">
        <f t="shared" si="10"/>
        <v>84.1</v>
      </c>
      <c r="AB49" s="30">
        <f t="shared" si="4"/>
        <v>8.8636353168706189E-2</v>
      </c>
      <c r="AC49" s="31">
        <f t="shared" si="3"/>
        <v>5.6450933333333211</v>
      </c>
      <c r="AD49" s="9" t="s">
        <v>1</v>
      </c>
      <c r="AE49" s="9" t="s">
        <v>650</v>
      </c>
      <c r="AF49" s="9" t="s">
        <v>639</v>
      </c>
    </row>
    <row r="50" spans="2:32">
      <c r="B50" s="9"/>
      <c r="C50" s="19">
        <v>3504660</v>
      </c>
      <c r="D50" s="19" t="s">
        <v>7</v>
      </c>
      <c r="E50" s="19" t="s">
        <v>40</v>
      </c>
      <c r="F50" s="19" t="s">
        <v>2</v>
      </c>
      <c r="G50" s="19" t="s">
        <v>592</v>
      </c>
      <c r="H50" s="19" t="s">
        <v>117</v>
      </c>
      <c r="I50" s="19"/>
      <c r="J50" s="19">
        <v>14</v>
      </c>
      <c r="K50" s="19">
        <v>10</v>
      </c>
      <c r="L50" s="28">
        <v>2</v>
      </c>
      <c r="M50" s="17"/>
      <c r="N50" s="29">
        <v>2</v>
      </c>
      <c r="O50" s="87"/>
      <c r="P50" s="87"/>
      <c r="Q50" s="22">
        <v>91.25</v>
      </c>
      <c r="R50" s="22">
        <v>92.84</v>
      </c>
      <c r="S50" s="22">
        <f t="shared" si="2"/>
        <v>63.688240000000008</v>
      </c>
      <c r="V50" s="24">
        <v>145</v>
      </c>
      <c r="W50" s="160">
        <v>155</v>
      </c>
      <c r="X50" s="24">
        <f t="shared" si="9"/>
        <v>129.16666666666669</v>
      </c>
      <c r="Y50" s="24">
        <f t="shared" si="10"/>
        <v>89.899999999999991</v>
      </c>
      <c r="AB50" s="30">
        <f t="shared" si="4"/>
        <v>0.16452686817325557</v>
      </c>
      <c r="AC50" s="31">
        <f t="shared" si="3"/>
        <v>10.478426666666664</v>
      </c>
      <c r="AD50" s="9" t="s">
        <v>635</v>
      </c>
      <c r="AE50" s="9" t="s">
        <v>647</v>
      </c>
      <c r="AF50" s="9" t="s">
        <v>639</v>
      </c>
    </row>
    <row r="51" spans="2:32">
      <c r="B51" s="19" t="s">
        <v>153</v>
      </c>
      <c r="C51" s="19">
        <v>3562850</v>
      </c>
      <c r="D51" s="19">
        <v>96</v>
      </c>
      <c r="E51" s="19" t="s">
        <v>40</v>
      </c>
      <c r="F51" s="19"/>
      <c r="G51" s="19" t="s">
        <v>592</v>
      </c>
      <c r="H51" s="19" t="s">
        <v>477</v>
      </c>
      <c r="I51" s="19">
        <v>4</v>
      </c>
      <c r="J51" s="19"/>
      <c r="K51" s="19"/>
      <c r="L51" s="28">
        <v>4</v>
      </c>
      <c r="M51" s="17"/>
      <c r="N51" s="29">
        <v>0</v>
      </c>
      <c r="O51" s="21"/>
      <c r="P51" s="21"/>
      <c r="Q51" s="22">
        <v>95.72</v>
      </c>
      <c r="R51" s="22">
        <v>94.59</v>
      </c>
      <c r="S51" s="22">
        <f t="shared" si="2"/>
        <v>64.888740000000013</v>
      </c>
      <c r="T51" s="18">
        <v>65.67</v>
      </c>
      <c r="V51" s="24">
        <v>155</v>
      </c>
      <c r="W51" s="159">
        <v>155</v>
      </c>
      <c r="X51" s="24">
        <f t="shared" si="9"/>
        <v>129.16666666666669</v>
      </c>
      <c r="Y51" s="24">
        <f t="shared" si="10"/>
        <v>89.899999999999991</v>
      </c>
      <c r="AB51" s="30">
        <f t="shared" si="4"/>
        <v>0.14298207465065058</v>
      </c>
      <c r="AC51" s="31">
        <f t="shared" si="3"/>
        <v>9.2779266666666587</v>
      </c>
      <c r="AD51" s="9" t="s">
        <v>1</v>
      </c>
      <c r="AE51" s="9" t="s">
        <v>650</v>
      </c>
      <c r="AF51" s="9" t="s">
        <v>639</v>
      </c>
    </row>
    <row r="52" spans="2:32">
      <c r="B52" s="19" t="s">
        <v>185</v>
      </c>
      <c r="C52" s="19">
        <v>3563480</v>
      </c>
      <c r="D52" s="19">
        <v>98</v>
      </c>
      <c r="E52" s="19" t="s">
        <v>40</v>
      </c>
      <c r="F52" s="19"/>
      <c r="G52" s="19" t="s">
        <v>592</v>
      </c>
      <c r="H52" s="19" t="s">
        <v>477</v>
      </c>
      <c r="I52" s="19">
        <v>4</v>
      </c>
      <c r="J52" s="19">
        <v>88</v>
      </c>
      <c r="K52" s="19">
        <v>60</v>
      </c>
      <c r="L52" s="135">
        <v>50</v>
      </c>
      <c r="M52" s="17"/>
      <c r="N52" s="130">
        <v>32</v>
      </c>
      <c r="O52" s="21"/>
      <c r="P52" s="21"/>
      <c r="Q52" s="22">
        <v>107.64</v>
      </c>
      <c r="R52" s="22">
        <v>100.65</v>
      </c>
      <c r="S52" s="22">
        <f t="shared" si="2"/>
        <v>69.045900000000003</v>
      </c>
      <c r="T52" s="18">
        <v>73.84</v>
      </c>
      <c r="V52" s="24">
        <v>165</v>
      </c>
      <c r="W52" s="159">
        <v>155</v>
      </c>
      <c r="X52" s="24">
        <f t="shared" si="9"/>
        <v>129.16666666666669</v>
      </c>
      <c r="Y52" s="24">
        <f t="shared" si="10"/>
        <v>89.899999999999991</v>
      </c>
      <c r="AB52" s="30">
        <f t="shared" si="4"/>
        <v>7.4164674030850031E-2</v>
      </c>
      <c r="AC52" s="31">
        <f t="shared" si="3"/>
        <v>5.1207666666666682</v>
      </c>
      <c r="AD52" s="9" t="s">
        <v>1</v>
      </c>
      <c r="AE52" s="9" t="s">
        <v>650</v>
      </c>
      <c r="AF52" s="9" t="s">
        <v>639</v>
      </c>
    </row>
    <row r="53" spans="2:32">
      <c r="B53" s="9"/>
      <c r="C53" s="19">
        <v>3569220</v>
      </c>
      <c r="D53" s="19">
        <v>98</v>
      </c>
      <c r="E53" s="19" t="s">
        <v>40</v>
      </c>
      <c r="F53" s="19"/>
      <c r="G53" s="19" t="s">
        <v>592</v>
      </c>
      <c r="H53" s="17" t="s">
        <v>456</v>
      </c>
      <c r="I53" s="19"/>
      <c r="J53" s="19"/>
      <c r="K53" s="19"/>
      <c r="L53" s="140"/>
      <c r="M53" s="9"/>
      <c r="N53" s="130">
        <v>8</v>
      </c>
      <c r="O53" s="87"/>
      <c r="P53" s="87"/>
      <c r="R53" s="22">
        <v>100.65</v>
      </c>
      <c r="S53" s="22">
        <f t="shared" si="2"/>
        <v>69.045900000000003</v>
      </c>
      <c r="W53" s="160">
        <v>160</v>
      </c>
      <c r="X53" s="24">
        <f t="shared" si="9"/>
        <v>133.33333333333334</v>
      </c>
      <c r="Y53" s="24">
        <f t="shared" si="10"/>
        <v>92.8</v>
      </c>
      <c r="AB53" s="30">
        <f t="shared" si="4"/>
        <v>0.10916554543185511</v>
      </c>
      <c r="AC53" s="31">
        <f t="shared" si="3"/>
        <v>7.5374333333333254</v>
      </c>
      <c r="AD53" s="9" t="s">
        <v>647</v>
      </c>
      <c r="AE53" s="9" t="s">
        <v>647</v>
      </c>
      <c r="AF53" s="9" t="s">
        <v>639</v>
      </c>
    </row>
    <row r="54" spans="2:32">
      <c r="B54" s="9"/>
      <c r="C54" s="48">
        <v>1549135</v>
      </c>
      <c r="D54" s="19">
        <v>98</v>
      </c>
      <c r="E54" s="19" t="s">
        <v>40</v>
      </c>
      <c r="F54" s="19" t="s">
        <v>0</v>
      </c>
      <c r="G54" s="19" t="s">
        <v>592</v>
      </c>
      <c r="H54" s="19" t="s">
        <v>604</v>
      </c>
      <c r="I54" s="19">
        <v>8</v>
      </c>
      <c r="J54" s="19">
        <v>24</v>
      </c>
      <c r="K54" s="19">
        <v>20</v>
      </c>
      <c r="L54" s="135">
        <v>20</v>
      </c>
      <c r="M54" s="17"/>
      <c r="N54" s="29">
        <v>4</v>
      </c>
      <c r="O54" s="21"/>
      <c r="P54" s="21"/>
      <c r="Q54" s="22">
        <v>104.12</v>
      </c>
      <c r="R54" s="22">
        <v>100.65</v>
      </c>
      <c r="S54" s="22">
        <f t="shared" si="2"/>
        <v>69.045900000000003</v>
      </c>
      <c r="T54" s="18">
        <v>71.27</v>
      </c>
      <c r="V54" s="24">
        <v>165</v>
      </c>
      <c r="W54" s="160">
        <v>160</v>
      </c>
      <c r="X54" s="24">
        <f t="shared" si="9"/>
        <v>133.33333333333334</v>
      </c>
      <c r="Y54" s="24">
        <f t="shared" si="10"/>
        <v>92.8</v>
      </c>
      <c r="AB54" s="30">
        <f t="shared" si="4"/>
        <v>0.10916554543185511</v>
      </c>
      <c r="AC54" s="31">
        <f t="shared" si="3"/>
        <v>7.5374333333333254</v>
      </c>
      <c r="AD54" s="9" t="s">
        <v>636</v>
      </c>
      <c r="AE54" s="9" t="s">
        <v>1</v>
      </c>
      <c r="AF54" s="9" t="s">
        <v>639</v>
      </c>
    </row>
    <row r="55" spans="2:32">
      <c r="B55" s="9"/>
      <c r="C55" s="19">
        <v>3516970</v>
      </c>
      <c r="D55" s="19">
        <v>98</v>
      </c>
      <c r="E55" s="19" t="s">
        <v>40</v>
      </c>
      <c r="F55" s="19"/>
      <c r="G55" s="19" t="s">
        <v>592</v>
      </c>
      <c r="H55" s="19" t="s">
        <v>117</v>
      </c>
      <c r="I55" s="19">
        <v>4</v>
      </c>
      <c r="J55" s="19">
        <v>6</v>
      </c>
      <c r="K55" s="19">
        <v>6</v>
      </c>
      <c r="L55" s="140"/>
      <c r="M55" s="9"/>
      <c r="N55" s="130">
        <v>0</v>
      </c>
      <c r="O55" s="87"/>
      <c r="P55" s="87"/>
      <c r="Q55" s="22">
        <v>107.64</v>
      </c>
      <c r="R55" s="22">
        <v>100.65</v>
      </c>
      <c r="S55" s="22">
        <f>R55*S$4</f>
        <v>69.045900000000003</v>
      </c>
      <c r="T55" s="18">
        <v>73.84</v>
      </c>
      <c r="V55" s="24">
        <v>170</v>
      </c>
      <c r="W55" s="160">
        <v>165</v>
      </c>
      <c r="X55" s="24">
        <f>W55/1.2</f>
        <v>137.5</v>
      </c>
      <c r="Y55" s="24">
        <f>W55*AB$4</f>
        <v>95.699999999999989</v>
      </c>
      <c r="AB55" s="30">
        <f>(X55*AB$4-0.75-S55)/S55</f>
        <v>0.14416641683286041</v>
      </c>
      <c r="AC55" s="31">
        <f>X55*AB$4-0.75-S55</f>
        <v>9.9540999999999968</v>
      </c>
      <c r="AD55" s="9" t="s">
        <v>1</v>
      </c>
      <c r="AE55" s="9" t="s">
        <v>647</v>
      </c>
      <c r="AF55" s="9" t="s">
        <v>639</v>
      </c>
    </row>
    <row r="56" spans="2:32">
      <c r="B56" s="45"/>
      <c r="C56" s="48">
        <v>3540640</v>
      </c>
      <c r="D56" s="19">
        <v>98</v>
      </c>
      <c r="E56" s="19" t="s">
        <v>40</v>
      </c>
      <c r="F56" s="19" t="s">
        <v>0</v>
      </c>
      <c r="G56" s="19" t="s">
        <v>592</v>
      </c>
      <c r="H56" s="19" t="s">
        <v>177</v>
      </c>
      <c r="I56" s="19">
        <v>3</v>
      </c>
      <c r="J56" s="19">
        <v>5</v>
      </c>
      <c r="K56" s="19">
        <v>3</v>
      </c>
      <c r="L56" s="135">
        <v>4</v>
      </c>
      <c r="M56" s="17"/>
      <c r="N56" s="29">
        <v>0</v>
      </c>
      <c r="O56" s="87"/>
      <c r="P56" s="87"/>
      <c r="Q56" s="22">
        <v>104.12</v>
      </c>
      <c r="R56" s="22">
        <v>100.65</v>
      </c>
      <c r="S56" s="22">
        <f t="shared" si="2"/>
        <v>69.045900000000003</v>
      </c>
      <c r="T56" s="18">
        <v>71.42</v>
      </c>
      <c r="V56" s="24">
        <v>165</v>
      </c>
      <c r="W56" s="160">
        <v>165</v>
      </c>
      <c r="X56" s="24">
        <f t="shared" si="9"/>
        <v>137.5</v>
      </c>
      <c r="Y56" s="24">
        <f t="shared" si="10"/>
        <v>95.699999999999989</v>
      </c>
      <c r="AB56" s="30">
        <f t="shared" si="4"/>
        <v>0.14416641683286041</v>
      </c>
      <c r="AC56" s="31">
        <f t="shared" si="3"/>
        <v>9.9540999999999968</v>
      </c>
      <c r="AD56" s="9" t="s">
        <v>636</v>
      </c>
      <c r="AE56" s="9" t="s">
        <v>1</v>
      </c>
      <c r="AF56" s="9" t="s">
        <v>640</v>
      </c>
    </row>
    <row r="57" spans="2:32">
      <c r="B57" s="9"/>
      <c r="C57" s="19">
        <v>1547625</v>
      </c>
      <c r="D57" s="19">
        <v>98</v>
      </c>
      <c r="E57" s="19" t="s">
        <v>39</v>
      </c>
      <c r="F57" s="19"/>
      <c r="G57" s="19" t="s">
        <v>592</v>
      </c>
      <c r="H57" s="19" t="s">
        <v>176</v>
      </c>
      <c r="I57" s="19"/>
      <c r="J57" s="19">
        <v>8</v>
      </c>
      <c r="K57" s="19">
        <v>4</v>
      </c>
      <c r="L57" s="135">
        <v>4</v>
      </c>
      <c r="M57" s="17"/>
      <c r="N57" s="29">
        <v>4</v>
      </c>
      <c r="O57" s="21"/>
      <c r="P57" s="21"/>
      <c r="Q57" s="22">
        <v>106.34</v>
      </c>
      <c r="R57" s="22">
        <v>105.03</v>
      </c>
      <c r="S57" s="22">
        <f t="shared" si="2"/>
        <v>72.050580000000011</v>
      </c>
      <c r="V57" s="24">
        <v>170</v>
      </c>
      <c r="W57" s="160">
        <v>175</v>
      </c>
      <c r="X57" s="24">
        <f t="shared" si="9"/>
        <v>145.83333333333334</v>
      </c>
      <c r="Y57" s="24">
        <f t="shared" si="10"/>
        <v>101.5</v>
      </c>
      <c r="AB57" s="30">
        <f t="shared" si="4"/>
        <v>0.16353446888745818</v>
      </c>
      <c r="AC57" s="31">
        <f t="shared" si="3"/>
        <v>11.782753333333318</v>
      </c>
      <c r="AD57" s="9" t="s">
        <v>635</v>
      </c>
      <c r="AE57" s="9" t="s">
        <v>636</v>
      </c>
      <c r="AF57" s="9" t="s">
        <v>651</v>
      </c>
    </row>
    <row r="58" spans="2:32">
      <c r="B58" s="9"/>
      <c r="C58" s="48">
        <v>4710130</v>
      </c>
      <c r="D58" s="19">
        <v>102</v>
      </c>
      <c r="E58" s="19" t="s">
        <v>42</v>
      </c>
      <c r="F58" s="19" t="s">
        <v>5</v>
      </c>
      <c r="G58" s="19" t="s">
        <v>592</v>
      </c>
      <c r="H58" s="19" t="s">
        <v>116</v>
      </c>
      <c r="I58" s="19"/>
      <c r="J58" s="19"/>
      <c r="K58" s="19"/>
      <c r="L58" s="135">
        <v>0</v>
      </c>
      <c r="M58" s="17"/>
      <c r="N58" s="29">
        <v>0</v>
      </c>
      <c r="O58" s="21"/>
      <c r="P58" s="21"/>
      <c r="Q58" s="22">
        <v>127.75</v>
      </c>
      <c r="R58" s="22">
        <v>126.22</v>
      </c>
      <c r="S58" s="22">
        <f t="shared" si="2"/>
        <v>86.586920000000006</v>
      </c>
      <c r="V58" s="24">
        <v>215</v>
      </c>
      <c r="W58" s="159">
        <v>205</v>
      </c>
      <c r="X58" s="24">
        <f t="shared" si="9"/>
        <v>170.83333333333334</v>
      </c>
      <c r="Y58" s="24">
        <f t="shared" si="10"/>
        <v>118.89999999999999</v>
      </c>
      <c r="AB58" s="30">
        <f t="shared" si="4"/>
        <v>0.13566036686988428</v>
      </c>
      <c r="AC58" s="31">
        <f t="shared" si="3"/>
        <v>11.746413333333322</v>
      </c>
      <c r="AD58" s="9" t="s">
        <v>1</v>
      </c>
      <c r="AE58" s="9" t="s">
        <v>1</v>
      </c>
      <c r="AF58" s="9" t="s">
        <v>645</v>
      </c>
    </row>
    <row r="59" spans="2:32">
      <c r="B59" s="17" t="s">
        <v>27</v>
      </c>
      <c r="D59" s="19"/>
      <c r="E59" s="19"/>
      <c r="F59" s="19"/>
      <c r="G59" s="19"/>
      <c r="H59" s="19"/>
      <c r="I59" s="19"/>
      <c r="J59" s="19"/>
      <c r="K59" s="19"/>
      <c r="L59" s="17"/>
      <c r="M59" s="17"/>
      <c r="N59" s="21"/>
      <c r="O59" s="21"/>
      <c r="P59" s="21"/>
      <c r="S59" s="22"/>
      <c r="AB59" s="30"/>
      <c r="AC59" s="31"/>
    </row>
    <row r="60" spans="2:32">
      <c r="B60" s="19" t="s">
        <v>189</v>
      </c>
      <c r="C60" s="27">
        <v>3504110</v>
      </c>
      <c r="D60" s="27">
        <v>75</v>
      </c>
      <c r="E60" s="9" t="s">
        <v>39</v>
      </c>
      <c r="F60" s="9"/>
      <c r="G60" s="19" t="s">
        <v>592</v>
      </c>
      <c r="H60" s="19" t="s">
        <v>115</v>
      </c>
      <c r="I60" s="19"/>
      <c r="J60" s="9"/>
      <c r="K60" s="9"/>
      <c r="L60" s="37">
        <v>0</v>
      </c>
      <c r="N60" s="39">
        <v>0</v>
      </c>
      <c r="Q60" s="22">
        <v>61.83</v>
      </c>
      <c r="R60" s="22">
        <v>63.02</v>
      </c>
      <c r="S60" s="22">
        <f t="shared" si="2"/>
        <v>43.231720000000003</v>
      </c>
      <c r="V60" s="24">
        <v>105</v>
      </c>
      <c r="W60" s="159">
        <v>105</v>
      </c>
      <c r="X60" s="24">
        <f>W60/1.2</f>
        <v>87.5</v>
      </c>
      <c r="Y60" s="24">
        <f t="shared" ref="Y60" si="11">W60*AB$4</f>
        <v>60.9</v>
      </c>
      <c r="AB60" s="30">
        <f t="shared" si="4"/>
        <v>0.15655819384470468</v>
      </c>
      <c r="AC60" s="31">
        <f t="shared" si="3"/>
        <v>6.7682799999999972</v>
      </c>
      <c r="AD60" s="9" t="s">
        <v>636</v>
      </c>
      <c r="AE60" s="9" t="s">
        <v>647</v>
      </c>
      <c r="AF60" s="9" t="s">
        <v>637</v>
      </c>
    </row>
    <row r="61" spans="2:32">
      <c r="B61" s="19"/>
      <c r="C61" s="27">
        <v>3504100</v>
      </c>
      <c r="D61" s="27">
        <v>79</v>
      </c>
      <c r="E61" s="9" t="s">
        <v>39</v>
      </c>
      <c r="F61" s="9" t="s">
        <v>5</v>
      </c>
      <c r="G61" s="19" t="s">
        <v>592</v>
      </c>
      <c r="H61" s="19" t="s">
        <v>115</v>
      </c>
      <c r="I61" s="19"/>
      <c r="J61" s="9"/>
      <c r="K61" s="9"/>
      <c r="L61" s="37">
        <v>0</v>
      </c>
      <c r="N61" s="39">
        <v>0</v>
      </c>
      <c r="Q61" s="22">
        <v>73</v>
      </c>
      <c r="R61" s="22">
        <v>74.31</v>
      </c>
      <c r="S61" s="22">
        <f t="shared" si="2"/>
        <v>50.976660000000003</v>
      </c>
      <c r="V61" s="24">
        <v>125</v>
      </c>
      <c r="W61" s="159">
        <v>125</v>
      </c>
      <c r="X61" s="24">
        <f t="shared" ref="X61:X95" si="12">W61/1.2</f>
        <v>104.16666666666667</v>
      </c>
      <c r="Y61" s="24">
        <f t="shared" ref="Y61:Y95" si="13">W61*AB$4</f>
        <v>72.5</v>
      </c>
      <c r="AB61" s="30">
        <f t="shared" si="4"/>
        <v>0.17047030281439901</v>
      </c>
      <c r="AC61" s="31">
        <f t="shared" si="3"/>
        <v>8.6900066666666618</v>
      </c>
      <c r="AD61" s="9" t="s">
        <v>636</v>
      </c>
      <c r="AE61" s="9" t="s">
        <v>647</v>
      </c>
      <c r="AF61" s="9" t="s">
        <v>639</v>
      </c>
    </row>
    <row r="62" spans="2:32">
      <c r="B62" s="19" t="s">
        <v>203</v>
      </c>
      <c r="C62" s="27">
        <v>3500490</v>
      </c>
      <c r="D62" s="19">
        <v>79</v>
      </c>
      <c r="E62" s="19" t="s">
        <v>40</v>
      </c>
      <c r="F62" s="19"/>
      <c r="G62" s="19" t="s">
        <v>592</v>
      </c>
      <c r="H62" s="19" t="s">
        <v>117</v>
      </c>
      <c r="I62" s="19"/>
      <c r="J62" s="19"/>
      <c r="K62" s="19"/>
      <c r="L62" s="28">
        <v>0</v>
      </c>
      <c r="M62" s="17"/>
      <c r="N62" s="29">
        <v>0</v>
      </c>
      <c r="O62" s="21"/>
      <c r="P62" s="21"/>
      <c r="Q62" s="22">
        <v>70.400000000000006</v>
      </c>
      <c r="R62" s="22">
        <v>69.45</v>
      </c>
      <c r="S62" s="22">
        <f t="shared" si="2"/>
        <v>47.642700000000005</v>
      </c>
      <c r="V62" s="24">
        <v>120</v>
      </c>
      <c r="W62" s="159">
        <v>120</v>
      </c>
      <c r="X62" s="24">
        <f t="shared" si="12"/>
        <v>100</v>
      </c>
      <c r="Y62" s="24">
        <f t="shared" si="13"/>
        <v>69.599999999999994</v>
      </c>
      <c r="AB62" s="30">
        <f t="shared" si="4"/>
        <v>0.2016531388859151</v>
      </c>
      <c r="AC62" s="31">
        <f t="shared" si="3"/>
        <v>9.607299999999988</v>
      </c>
      <c r="AD62" s="9" t="s">
        <v>636</v>
      </c>
      <c r="AE62" s="9" t="s">
        <v>647</v>
      </c>
      <c r="AF62" s="9" t="s">
        <v>637</v>
      </c>
    </row>
    <row r="63" spans="2:32">
      <c r="B63" s="19" t="s">
        <v>57</v>
      </c>
      <c r="C63" s="19">
        <v>3562440</v>
      </c>
      <c r="D63" s="19">
        <v>82</v>
      </c>
      <c r="E63" s="19" t="s">
        <v>40</v>
      </c>
      <c r="F63" s="19"/>
      <c r="G63" s="19" t="s">
        <v>592</v>
      </c>
      <c r="H63" s="19" t="s">
        <v>477</v>
      </c>
      <c r="I63" s="19"/>
      <c r="J63" s="19" t="s">
        <v>806</v>
      </c>
      <c r="K63" s="19" t="s">
        <v>830</v>
      </c>
      <c r="L63" s="28">
        <v>4</v>
      </c>
      <c r="M63" s="17"/>
      <c r="N63" s="29">
        <v>4</v>
      </c>
      <c r="O63" s="21"/>
      <c r="P63" s="21"/>
      <c r="Q63" s="22">
        <v>53.26</v>
      </c>
      <c r="R63" s="22">
        <v>52.46</v>
      </c>
      <c r="S63" s="22">
        <f t="shared" si="2"/>
        <v>35.987560000000002</v>
      </c>
      <c r="V63" s="24">
        <v>90</v>
      </c>
      <c r="W63" s="159">
        <v>90</v>
      </c>
      <c r="X63" s="24">
        <f t="shared" si="12"/>
        <v>75</v>
      </c>
      <c r="Y63" s="24">
        <f t="shared" si="13"/>
        <v>52.199999999999996</v>
      </c>
      <c r="AB63" s="30">
        <f t="shared" si="4"/>
        <v>0.18791048906900046</v>
      </c>
      <c r="AC63" s="31">
        <f t="shared" si="3"/>
        <v>6.762439999999998</v>
      </c>
      <c r="AD63" s="9" t="s">
        <v>636</v>
      </c>
      <c r="AE63" s="9" t="s">
        <v>650</v>
      </c>
      <c r="AF63" s="9" t="s">
        <v>637</v>
      </c>
    </row>
    <row r="64" spans="2:32">
      <c r="B64" s="9"/>
      <c r="C64" s="124">
        <v>3560450</v>
      </c>
      <c r="D64" s="19">
        <v>82</v>
      </c>
      <c r="E64" s="19" t="s">
        <v>40</v>
      </c>
      <c r="F64" s="19"/>
      <c r="G64" s="19" t="s">
        <v>592</v>
      </c>
      <c r="H64" s="19" t="s">
        <v>456</v>
      </c>
      <c r="I64" s="19"/>
      <c r="J64" s="19"/>
      <c r="K64" s="19"/>
      <c r="L64" s="118"/>
      <c r="M64" s="17"/>
      <c r="N64" s="123"/>
      <c r="O64" s="87"/>
      <c r="P64" s="87"/>
      <c r="Q64" s="22">
        <v>53.26</v>
      </c>
      <c r="R64" s="22">
        <v>52.46</v>
      </c>
      <c r="S64" s="22">
        <f t="shared" si="2"/>
        <v>35.987560000000002</v>
      </c>
      <c r="V64" s="24">
        <v>95</v>
      </c>
      <c r="W64" s="150"/>
      <c r="X64" s="24">
        <f t="shared" si="12"/>
        <v>0</v>
      </c>
      <c r="Y64" s="24">
        <f t="shared" si="13"/>
        <v>0</v>
      </c>
      <c r="AB64" s="30">
        <f t="shared" si="4"/>
        <v>-1.0208405348959473</v>
      </c>
      <c r="AC64" s="31">
        <f t="shared" si="3"/>
        <v>-36.737560000000002</v>
      </c>
      <c r="AD64" s="9" t="s">
        <v>647</v>
      </c>
      <c r="AE64" s="9" t="s">
        <v>647</v>
      </c>
      <c r="AF64" s="9" t="s">
        <v>637</v>
      </c>
    </row>
    <row r="65" spans="2:32">
      <c r="B65" s="19" t="s">
        <v>58</v>
      </c>
      <c r="C65" s="19">
        <v>3500200</v>
      </c>
      <c r="D65" s="19">
        <v>86</v>
      </c>
      <c r="E65" s="19" t="s">
        <v>40</v>
      </c>
      <c r="F65" s="19"/>
      <c r="G65" s="19" t="s">
        <v>592</v>
      </c>
      <c r="H65" s="19" t="s">
        <v>117</v>
      </c>
      <c r="I65" s="19"/>
      <c r="J65" s="19"/>
      <c r="K65" s="19"/>
      <c r="L65" s="28">
        <v>0</v>
      </c>
      <c r="M65" s="17"/>
      <c r="N65" s="29">
        <v>0</v>
      </c>
      <c r="O65" s="21"/>
      <c r="P65" s="21"/>
      <c r="Q65" s="22">
        <v>73.75</v>
      </c>
      <c r="R65" s="22">
        <v>72.83</v>
      </c>
      <c r="S65" s="22">
        <f t="shared" si="2"/>
        <v>49.961380000000005</v>
      </c>
      <c r="V65" s="24">
        <v>125</v>
      </c>
      <c r="W65" s="159">
        <v>125</v>
      </c>
      <c r="X65" s="24">
        <f t="shared" si="12"/>
        <v>104.16666666666667</v>
      </c>
      <c r="Y65" s="24">
        <f t="shared" si="13"/>
        <v>72.5</v>
      </c>
      <c r="AB65" s="30">
        <f t="shared" si="4"/>
        <v>0.19425577649509798</v>
      </c>
      <c r="AC65" s="31">
        <f t="shared" si="3"/>
        <v>9.7052866666666588</v>
      </c>
      <c r="AD65" s="9" t="s">
        <v>1</v>
      </c>
      <c r="AE65" s="9" t="s">
        <v>647</v>
      </c>
      <c r="AF65" s="9" t="s">
        <v>639</v>
      </c>
    </row>
    <row r="66" spans="2:32">
      <c r="B66" s="19" t="s">
        <v>352</v>
      </c>
      <c r="C66" s="19">
        <v>3528880</v>
      </c>
      <c r="D66" s="19">
        <v>74</v>
      </c>
      <c r="E66" s="19" t="s">
        <v>39</v>
      </c>
      <c r="F66" s="19" t="s">
        <v>0</v>
      </c>
      <c r="G66" s="19" t="s">
        <v>592</v>
      </c>
      <c r="H66" s="19" t="s">
        <v>115</v>
      </c>
      <c r="I66" s="19"/>
      <c r="J66" s="19"/>
      <c r="K66" s="19"/>
      <c r="L66" s="28">
        <v>0</v>
      </c>
      <c r="M66" s="17"/>
      <c r="N66" s="29">
        <v>0</v>
      </c>
      <c r="O66" s="21"/>
      <c r="P66" s="21"/>
      <c r="Q66" s="22">
        <v>57.73</v>
      </c>
      <c r="R66" s="22">
        <v>56.98</v>
      </c>
      <c r="S66" s="22">
        <f t="shared" si="2"/>
        <v>39.088279999999997</v>
      </c>
      <c r="V66" s="24">
        <v>100</v>
      </c>
      <c r="W66" s="159">
        <v>95</v>
      </c>
      <c r="X66" s="24">
        <f t="shared" si="12"/>
        <v>79.166666666666671</v>
      </c>
      <c r="Y66" s="24">
        <f t="shared" si="13"/>
        <v>55.099999999999994</v>
      </c>
      <c r="AB66" s="30">
        <f t="shared" si="4"/>
        <v>0.15550407095596602</v>
      </c>
      <c r="AC66" s="31">
        <f t="shared" si="3"/>
        <v>6.0783866666666668</v>
      </c>
      <c r="AD66" s="9" t="s">
        <v>636</v>
      </c>
      <c r="AE66" s="9" t="s">
        <v>647</v>
      </c>
      <c r="AF66" s="9" t="s">
        <v>637</v>
      </c>
    </row>
    <row r="67" spans="2:32">
      <c r="B67" s="19" t="s">
        <v>225</v>
      </c>
      <c r="C67" s="19">
        <v>3518850</v>
      </c>
      <c r="D67" s="19">
        <v>81</v>
      </c>
      <c r="E67" s="19" t="s">
        <v>40</v>
      </c>
      <c r="F67" s="19"/>
      <c r="G67" s="19" t="s">
        <v>592</v>
      </c>
      <c r="H67" s="19" t="s">
        <v>115</v>
      </c>
      <c r="I67" s="19">
        <v>4</v>
      </c>
      <c r="J67" s="19"/>
      <c r="K67" s="19"/>
      <c r="L67" s="28">
        <v>4</v>
      </c>
      <c r="M67" s="17"/>
      <c r="N67" s="29">
        <v>0</v>
      </c>
      <c r="O67" s="21"/>
      <c r="P67" s="21"/>
      <c r="Q67" s="22">
        <v>84.18</v>
      </c>
      <c r="R67" s="22">
        <v>83.02</v>
      </c>
      <c r="S67" s="22">
        <f t="shared" si="2"/>
        <v>56.951720000000002</v>
      </c>
      <c r="T67" s="18">
        <v>57.54</v>
      </c>
      <c r="V67" s="24">
        <v>130</v>
      </c>
      <c r="W67" s="159">
        <v>135</v>
      </c>
      <c r="X67" s="24">
        <f t="shared" si="12"/>
        <v>112.5</v>
      </c>
      <c r="Y67" s="24">
        <f t="shared" si="13"/>
        <v>78.3</v>
      </c>
      <c r="AB67" s="30">
        <f t="shared" si="4"/>
        <v>0.13253822711587987</v>
      </c>
      <c r="AC67" s="31">
        <f t="shared" si="3"/>
        <v>7.5482799999999983</v>
      </c>
      <c r="AD67" s="9" t="s">
        <v>636</v>
      </c>
      <c r="AE67" s="9" t="s">
        <v>647</v>
      </c>
      <c r="AF67" s="9" t="s">
        <v>637</v>
      </c>
    </row>
    <row r="68" spans="2:32">
      <c r="B68" s="19" t="s">
        <v>86</v>
      </c>
      <c r="C68" s="19">
        <v>3562560</v>
      </c>
      <c r="D68" s="19">
        <v>84</v>
      </c>
      <c r="E68" s="19" t="s">
        <v>40</v>
      </c>
      <c r="F68" s="19"/>
      <c r="G68" s="19" t="s">
        <v>592</v>
      </c>
      <c r="H68" s="19" t="s">
        <v>477</v>
      </c>
      <c r="I68" s="19">
        <v>4</v>
      </c>
      <c r="J68" s="19" t="s">
        <v>807</v>
      </c>
      <c r="K68" s="19" t="s">
        <v>831</v>
      </c>
      <c r="L68" s="28">
        <v>12</v>
      </c>
      <c r="M68" s="17"/>
      <c r="N68" s="29">
        <v>4</v>
      </c>
      <c r="O68" s="21"/>
      <c r="P68" s="21"/>
      <c r="Q68" s="22">
        <v>73</v>
      </c>
      <c r="R68" s="22">
        <v>73.7</v>
      </c>
      <c r="S68" s="22">
        <f t="shared" si="2"/>
        <v>50.558200000000006</v>
      </c>
      <c r="T68" s="18">
        <v>50.56</v>
      </c>
      <c r="V68" s="24">
        <v>120</v>
      </c>
      <c r="W68" s="159">
        <v>120</v>
      </c>
      <c r="X68" s="24">
        <f t="shared" si="12"/>
        <v>100</v>
      </c>
      <c r="Y68" s="24">
        <f t="shared" si="13"/>
        <v>69.599999999999994</v>
      </c>
      <c r="AB68" s="30">
        <f t="shared" si="4"/>
        <v>0.13235835136535687</v>
      </c>
      <c r="AC68" s="31">
        <f t="shared" si="3"/>
        <v>6.6917999999999864</v>
      </c>
      <c r="AD68" s="9" t="s">
        <v>1</v>
      </c>
      <c r="AE68" s="9" t="s">
        <v>650</v>
      </c>
      <c r="AF68" s="9" t="s">
        <v>637</v>
      </c>
    </row>
    <row r="69" spans="2:32">
      <c r="B69" s="19"/>
      <c r="C69" s="19">
        <v>3560500</v>
      </c>
      <c r="D69" s="19">
        <v>88</v>
      </c>
      <c r="E69" s="19" t="s">
        <v>40</v>
      </c>
      <c r="F69" s="19" t="s">
        <v>5</v>
      </c>
      <c r="G69" s="19" t="s">
        <v>592</v>
      </c>
      <c r="H69" s="19" t="s">
        <v>456</v>
      </c>
      <c r="I69" s="19"/>
      <c r="J69" s="19">
        <v>4</v>
      </c>
      <c r="K69" s="19">
        <v>4</v>
      </c>
      <c r="L69" s="28">
        <v>0</v>
      </c>
      <c r="M69" s="17"/>
      <c r="N69" s="29">
        <v>0</v>
      </c>
      <c r="O69" s="21"/>
      <c r="P69" s="21"/>
      <c r="Q69" s="22">
        <v>78.59</v>
      </c>
      <c r="R69" s="22">
        <v>77.53</v>
      </c>
      <c r="S69" s="22">
        <f t="shared" si="2"/>
        <v>53.185580000000002</v>
      </c>
      <c r="V69" s="24">
        <v>125</v>
      </c>
      <c r="W69" s="160">
        <v>125</v>
      </c>
      <c r="X69" s="24">
        <f t="shared" si="12"/>
        <v>104.16666666666667</v>
      </c>
      <c r="Y69" s="24">
        <f t="shared" si="13"/>
        <v>72.5</v>
      </c>
      <c r="AB69" s="30">
        <f t="shared" si="4"/>
        <v>0.12185796726606464</v>
      </c>
      <c r="AC69" s="31">
        <f t="shared" si="3"/>
        <v>6.4810866666666627</v>
      </c>
      <c r="AD69" s="9" t="s">
        <v>647</v>
      </c>
      <c r="AE69" s="9" t="s">
        <v>647</v>
      </c>
      <c r="AF69" s="9" t="s">
        <v>639</v>
      </c>
    </row>
    <row r="70" spans="2:32">
      <c r="B70" s="19" t="s">
        <v>59</v>
      </c>
      <c r="C70" s="116">
        <v>3500720</v>
      </c>
      <c r="D70" s="19">
        <v>88</v>
      </c>
      <c r="E70" s="19" t="s">
        <v>40</v>
      </c>
      <c r="F70" s="19"/>
      <c r="G70" s="19" t="s">
        <v>592</v>
      </c>
      <c r="H70" s="19" t="s">
        <v>117</v>
      </c>
      <c r="I70" s="19"/>
      <c r="J70" s="19">
        <v>4</v>
      </c>
      <c r="K70" s="19">
        <v>4</v>
      </c>
      <c r="L70" s="118"/>
      <c r="M70" s="17"/>
      <c r="N70" s="119"/>
      <c r="O70" s="21"/>
      <c r="P70" s="21"/>
      <c r="Q70" s="22">
        <v>70.44</v>
      </c>
      <c r="R70" s="22">
        <v>69.53</v>
      </c>
      <c r="S70" s="22">
        <f t="shared" si="2"/>
        <v>47.697580000000002</v>
      </c>
      <c r="V70" s="24">
        <v>113</v>
      </c>
      <c r="W70" s="151"/>
      <c r="X70" s="24">
        <f t="shared" si="12"/>
        <v>0</v>
      </c>
      <c r="Y70" s="24">
        <f t="shared" si="13"/>
        <v>0</v>
      </c>
      <c r="AB70" s="30">
        <f t="shared" si="4"/>
        <v>-1.0157240681812369</v>
      </c>
      <c r="AC70" s="31">
        <f t="shared" si="3"/>
        <v>-48.447580000000002</v>
      </c>
      <c r="AD70" s="9" t="s">
        <v>635</v>
      </c>
      <c r="AE70" s="9" t="s">
        <v>1</v>
      </c>
      <c r="AF70" s="9" t="s">
        <v>639</v>
      </c>
    </row>
    <row r="71" spans="2:32">
      <c r="B71" s="19" t="s">
        <v>59</v>
      </c>
      <c r="C71" s="19">
        <v>3562570</v>
      </c>
      <c r="D71" s="19">
        <v>88</v>
      </c>
      <c r="E71" s="19" t="s">
        <v>40</v>
      </c>
      <c r="F71" s="19"/>
      <c r="G71" s="19" t="s">
        <v>592</v>
      </c>
      <c r="H71" s="19" t="s">
        <v>477</v>
      </c>
      <c r="I71" s="19">
        <v>12</v>
      </c>
      <c r="J71" s="19">
        <v>45</v>
      </c>
      <c r="K71" s="19">
        <v>40</v>
      </c>
      <c r="L71" s="28">
        <v>40</v>
      </c>
      <c r="M71" s="17"/>
      <c r="N71" s="29">
        <v>8</v>
      </c>
      <c r="O71" s="21"/>
      <c r="P71" s="21"/>
      <c r="Q71" s="22">
        <v>70.44</v>
      </c>
      <c r="R71" s="22">
        <v>69.53</v>
      </c>
      <c r="S71" s="22">
        <f t="shared" si="2"/>
        <v>47.697580000000002</v>
      </c>
      <c r="T71" s="18">
        <v>48.3</v>
      </c>
      <c r="V71" s="24">
        <v>113</v>
      </c>
      <c r="W71" s="159">
        <v>110</v>
      </c>
      <c r="X71" s="24">
        <f t="shared" si="12"/>
        <v>91.666666666666671</v>
      </c>
      <c r="Y71" s="24">
        <f t="shared" si="13"/>
        <v>63.8</v>
      </c>
      <c r="AB71" s="30">
        <f t="shared" si="4"/>
        <v>9.8937653999776554E-2</v>
      </c>
      <c r="AC71" s="31">
        <f t="shared" si="3"/>
        <v>4.7190866666666622</v>
      </c>
      <c r="AD71" s="9" t="s">
        <v>1</v>
      </c>
      <c r="AE71" s="9" t="s">
        <v>650</v>
      </c>
      <c r="AF71" s="9" t="s">
        <v>639</v>
      </c>
    </row>
    <row r="72" spans="2:32">
      <c r="B72" s="9"/>
      <c r="C72" s="19">
        <v>3560550</v>
      </c>
      <c r="D72" s="19">
        <v>88</v>
      </c>
      <c r="E72" s="19" t="s">
        <v>40</v>
      </c>
      <c r="F72" s="19"/>
      <c r="G72" s="19" t="s">
        <v>592</v>
      </c>
      <c r="H72" s="19" t="s">
        <v>456</v>
      </c>
      <c r="I72" s="19">
        <v>4</v>
      </c>
      <c r="J72" s="19"/>
      <c r="K72" s="19"/>
      <c r="L72" s="28"/>
      <c r="M72" s="17"/>
      <c r="N72" s="29">
        <v>4</v>
      </c>
      <c r="O72" s="21"/>
      <c r="P72" s="21"/>
      <c r="Q72" s="22">
        <v>70.44</v>
      </c>
      <c r="R72" s="22">
        <v>69.53</v>
      </c>
      <c r="S72" s="22">
        <f t="shared" si="2"/>
        <v>47.697580000000002</v>
      </c>
      <c r="T72" s="18">
        <v>48.3</v>
      </c>
      <c r="V72" s="24">
        <v>110</v>
      </c>
      <c r="W72" s="160">
        <v>115</v>
      </c>
      <c r="X72" s="24">
        <f t="shared" si="12"/>
        <v>95.833333333333343</v>
      </c>
      <c r="Y72" s="24">
        <f t="shared" si="13"/>
        <v>66.699999999999989</v>
      </c>
      <c r="AB72" s="30">
        <f t="shared" si="4"/>
        <v>0.14960409591709545</v>
      </c>
      <c r="AC72" s="31">
        <f t="shared" si="3"/>
        <v>7.1357533333333336</v>
      </c>
      <c r="AD72" s="9" t="s">
        <v>647</v>
      </c>
      <c r="AE72" s="9" t="s">
        <v>647</v>
      </c>
      <c r="AF72" s="9" t="s">
        <v>639</v>
      </c>
    </row>
    <row r="73" spans="2:32">
      <c r="B73" s="19" t="s">
        <v>60</v>
      </c>
      <c r="C73" s="19">
        <v>3563590</v>
      </c>
      <c r="D73" s="19">
        <v>91</v>
      </c>
      <c r="E73" s="19" t="s">
        <v>40</v>
      </c>
      <c r="F73" s="19"/>
      <c r="G73" s="19" t="s">
        <v>592</v>
      </c>
      <c r="H73" s="19" t="s">
        <v>477</v>
      </c>
      <c r="I73" s="19">
        <v>8</v>
      </c>
      <c r="J73" s="19">
        <v>14</v>
      </c>
      <c r="K73" s="19">
        <v>10</v>
      </c>
      <c r="L73" s="28">
        <v>8</v>
      </c>
      <c r="M73" s="17"/>
      <c r="N73" s="29">
        <v>0</v>
      </c>
      <c r="O73" s="21"/>
      <c r="P73" s="21"/>
      <c r="Q73" s="22">
        <v>84.55</v>
      </c>
      <c r="R73" s="22">
        <v>81.709999999999994</v>
      </c>
      <c r="S73" s="22">
        <f t="shared" si="2"/>
        <v>56.053060000000002</v>
      </c>
      <c r="T73" s="18">
        <v>57.66</v>
      </c>
      <c r="V73" s="24">
        <v>133</v>
      </c>
      <c r="W73" s="159">
        <v>135</v>
      </c>
      <c r="X73" s="24">
        <f t="shared" si="12"/>
        <v>112.5</v>
      </c>
      <c r="Y73" s="24">
        <f t="shared" si="13"/>
        <v>78.3</v>
      </c>
      <c r="AB73" s="30">
        <f t="shared" si="4"/>
        <v>0.15069543036544297</v>
      </c>
      <c r="AC73" s="31">
        <f t="shared" si="3"/>
        <v>8.4469399999999979</v>
      </c>
      <c r="AD73" s="9" t="s">
        <v>1</v>
      </c>
      <c r="AE73" s="9" t="s">
        <v>650</v>
      </c>
      <c r="AF73" s="9" t="s">
        <v>639</v>
      </c>
    </row>
    <row r="74" spans="2:32">
      <c r="B74" s="19"/>
      <c r="C74" s="19">
        <v>3560610</v>
      </c>
      <c r="D74" s="19">
        <v>95</v>
      </c>
      <c r="E74" s="19" t="s">
        <v>42</v>
      </c>
      <c r="F74" s="19" t="s">
        <v>5</v>
      </c>
      <c r="G74" s="19" t="s">
        <v>592</v>
      </c>
      <c r="H74" s="19" t="s">
        <v>456</v>
      </c>
      <c r="I74" s="17"/>
      <c r="J74" s="19"/>
      <c r="K74" s="19"/>
      <c r="L74" s="28">
        <v>0</v>
      </c>
      <c r="M74" s="17"/>
      <c r="N74" s="29">
        <v>0</v>
      </c>
      <c r="O74" s="21"/>
      <c r="P74" s="21"/>
      <c r="Q74" s="22">
        <v>95.26</v>
      </c>
      <c r="R74" s="22">
        <v>93.89</v>
      </c>
      <c r="S74" s="22">
        <f t="shared" ref="S74:S136" si="14">R74*S$4</f>
        <v>64.408540000000002</v>
      </c>
      <c r="V74" s="24">
        <v>155</v>
      </c>
      <c r="W74" s="159">
        <v>155</v>
      </c>
      <c r="X74" s="24">
        <f t="shared" si="12"/>
        <v>129.16666666666669</v>
      </c>
      <c r="Y74" s="24">
        <f t="shared" si="13"/>
        <v>89.899999999999991</v>
      </c>
      <c r="AB74" s="30">
        <f t="shared" si="4"/>
        <v>0.15150361530732834</v>
      </c>
      <c r="AC74" s="31">
        <f t="shared" ref="AC74:AC136" si="15">X74*AB$4-0.75-S74</f>
        <v>9.7581266666666693</v>
      </c>
      <c r="AD74" s="9" t="s">
        <v>647</v>
      </c>
      <c r="AE74" s="9" t="s">
        <v>647</v>
      </c>
      <c r="AF74" s="9" t="s">
        <v>641</v>
      </c>
    </row>
    <row r="75" spans="2:32">
      <c r="B75" s="19" t="s">
        <v>204</v>
      </c>
      <c r="C75" s="19">
        <v>3500500</v>
      </c>
      <c r="D75" s="19">
        <v>98</v>
      </c>
      <c r="E75" s="19" t="s">
        <v>40</v>
      </c>
      <c r="F75" s="19" t="s">
        <v>5</v>
      </c>
      <c r="G75" s="19" t="s">
        <v>592</v>
      </c>
      <c r="H75" s="19" t="s">
        <v>117</v>
      </c>
      <c r="I75" s="19"/>
      <c r="J75" s="19"/>
      <c r="K75" s="19"/>
      <c r="L75" s="28">
        <v>0</v>
      </c>
      <c r="M75" s="17"/>
      <c r="N75" s="29">
        <v>0</v>
      </c>
      <c r="O75" s="21"/>
      <c r="P75" s="21"/>
      <c r="Q75" s="22">
        <v>111.74</v>
      </c>
      <c r="R75" s="22">
        <v>110.37</v>
      </c>
      <c r="S75" s="22">
        <f t="shared" si="14"/>
        <v>75.713820000000013</v>
      </c>
      <c r="V75" s="24">
        <v>190</v>
      </c>
      <c r="W75" s="159">
        <v>185</v>
      </c>
      <c r="X75" s="24">
        <f t="shared" si="12"/>
        <v>154.16666666666669</v>
      </c>
      <c r="Y75" s="24">
        <f t="shared" si="13"/>
        <v>107.3</v>
      </c>
      <c r="AB75" s="30">
        <f t="shared" ref="AB75:AB137" si="16">(X75*AB$4-0.75-S75)/S75</f>
        <v>0.17107638561449753</v>
      </c>
      <c r="AC75" s="31">
        <f t="shared" si="15"/>
        <v>12.952846666666659</v>
      </c>
      <c r="AD75" s="9" t="s">
        <v>1</v>
      </c>
      <c r="AE75" s="9" t="s">
        <v>647</v>
      </c>
      <c r="AF75" s="9" t="s">
        <v>641</v>
      </c>
    </row>
    <row r="76" spans="2:32">
      <c r="B76" s="19" t="s">
        <v>154</v>
      </c>
      <c r="C76" s="19">
        <v>3500840</v>
      </c>
      <c r="D76" s="19">
        <v>96</v>
      </c>
      <c r="E76" s="19" t="s">
        <v>41</v>
      </c>
      <c r="F76" s="19"/>
      <c r="G76" s="19" t="s">
        <v>592</v>
      </c>
      <c r="H76" s="19" t="s">
        <v>117</v>
      </c>
      <c r="I76" s="19"/>
      <c r="L76" s="37">
        <v>0</v>
      </c>
      <c r="N76" s="29">
        <v>0</v>
      </c>
      <c r="O76" s="21"/>
      <c r="P76" s="21"/>
      <c r="Q76" s="22">
        <v>125.91</v>
      </c>
      <c r="R76" s="22">
        <v>124.43</v>
      </c>
      <c r="S76" s="22">
        <f t="shared" si="14"/>
        <v>85.358980000000017</v>
      </c>
      <c r="V76" s="24">
        <v>215</v>
      </c>
      <c r="W76" s="159">
        <v>210</v>
      </c>
      <c r="X76" s="24">
        <f t="shared" si="12"/>
        <v>175</v>
      </c>
      <c r="Y76" s="24">
        <f t="shared" si="13"/>
        <v>121.8</v>
      </c>
      <c r="AB76" s="30">
        <f t="shared" si="16"/>
        <v>0.18030932422107177</v>
      </c>
      <c r="AC76" s="31">
        <f t="shared" si="15"/>
        <v>15.391019999999983</v>
      </c>
      <c r="AD76" s="9" t="s">
        <v>636</v>
      </c>
      <c r="AE76" s="9" t="s">
        <v>647</v>
      </c>
      <c r="AF76" s="9" t="s">
        <v>639</v>
      </c>
    </row>
    <row r="77" spans="2:32">
      <c r="B77" s="19" t="s">
        <v>226</v>
      </c>
      <c r="C77" s="19">
        <v>3501260</v>
      </c>
      <c r="D77" s="19">
        <v>89</v>
      </c>
      <c r="E77" s="19" t="s">
        <v>40</v>
      </c>
      <c r="F77" s="19"/>
      <c r="G77" s="19" t="s">
        <v>592</v>
      </c>
      <c r="H77" s="19" t="s">
        <v>117</v>
      </c>
      <c r="I77" s="19"/>
      <c r="J77" s="27">
        <v>8</v>
      </c>
      <c r="K77" s="27">
        <v>4</v>
      </c>
      <c r="L77" s="37">
        <v>4</v>
      </c>
      <c r="N77" s="29">
        <v>4</v>
      </c>
      <c r="O77" s="21"/>
      <c r="P77" s="21"/>
      <c r="Q77" s="22">
        <v>111.74</v>
      </c>
      <c r="R77" s="22">
        <v>107.06</v>
      </c>
      <c r="S77" s="22">
        <f t="shared" si="14"/>
        <v>73.443160000000006</v>
      </c>
      <c r="V77" s="24">
        <v>180</v>
      </c>
      <c r="W77" s="159">
        <v>175</v>
      </c>
      <c r="X77" s="24">
        <f t="shared" si="12"/>
        <v>145.83333333333334</v>
      </c>
      <c r="Y77" s="24">
        <f t="shared" si="13"/>
        <v>101.5</v>
      </c>
      <c r="AB77" s="30">
        <f t="shared" si="16"/>
        <v>0.14147230774565422</v>
      </c>
      <c r="AC77" s="31">
        <f t="shared" si="15"/>
        <v>10.390173333333323</v>
      </c>
      <c r="AD77" s="9" t="s">
        <v>636</v>
      </c>
      <c r="AE77" s="9" t="s">
        <v>647</v>
      </c>
      <c r="AF77" s="9" t="s">
        <v>639</v>
      </c>
    </row>
    <row r="78" spans="2:32">
      <c r="B78" s="19"/>
      <c r="C78" s="19">
        <v>3560600</v>
      </c>
      <c r="D78" s="19">
        <v>93</v>
      </c>
      <c r="E78" s="19" t="s">
        <v>42</v>
      </c>
      <c r="F78" s="19" t="s">
        <v>5</v>
      </c>
      <c r="G78" s="19" t="s">
        <v>592</v>
      </c>
      <c r="H78" s="19" t="s">
        <v>456</v>
      </c>
      <c r="I78" s="19"/>
      <c r="L78" s="37">
        <v>0</v>
      </c>
      <c r="N78" s="29">
        <v>0</v>
      </c>
      <c r="O78" s="21"/>
      <c r="P78" s="21"/>
      <c r="Q78" s="22">
        <v>128.49</v>
      </c>
      <c r="R78" s="22">
        <v>126.82</v>
      </c>
      <c r="S78" s="22">
        <f t="shared" si="14"/>
        <v>86.998519999999999</v>
      </c>
      <c r="V78" s="24">
        <v>220</v>
      </c>
      <c r="W78" s="159">
        <v>210</v>
      </c>
      <c r="X78" s="24">
        <f t="shared" si="12"/>
        <v>175</v>
      </c>
      <c r="Y78" s="24">
        <f t="shared" si="13"/>
        <v>121.8</v>
      </c>
      <c r="AB78" s="30">
        <f t="shared" si="16"/>
        <v>0.15806567743911046</v>
      </c>
      <c r="AC78" s="31">
        <f t="shared" si="15"/>
        <v>13.751480000000001</v>
      </c>
      <c r="AD78" s="9" t="s">
        <v>647</v>
      </c>
      <c r="AE78" s="9" t="s">
        <v>647</v>
      </c>
      <c r="AF78" s="9" t="s">
        <v>641</v>
      </c>
    </row>
    <row r="79" spans="2:32">
      <c r="B79" s="19" t="s">
        <v>118</v>
      </c>
      <c r="C79" s="116">
        <v>3501160</v>
      </c>
      <c r="D79" s="19">
        <v>92</v>
      </c>
      <c r="E79" s="19" t="s">
        <v>40</v>
      </c>
      <c r="F79" s="19"/>
      <c r="G79" s="19" t="s">
        <v>592</v>
      </c>
      <c r="H79" s="19" t="s">
        <v>117</v>
      </c>
      <c r="I79" s="19"/>
      <c r="J79" s="19">
        <v>13</v>
      </c>
      <c r="K79" s="19">
        <v>4</v>
      </c>
      <c r="L79" s="118"/>
      <c r="M79" s="17"/>
      <c r="N79" s="125"/>
      <c r="O79" s="98"/>
      <c r="P79" s="98"/>
      <c r="Q79" s="22">
        <v>93.12</v>
      </c>
      <c r="R79" s="22">
        <v>93.81</v>
      </c>
      <c r="S79" s="22">
        <f t="shared" si="14"/>
        <v>64.353660000000005</v>
      </c>
      <c r="V79" s="24">
        <v>145</v>
      </c>
      <c r="W79" s="151"/>
      <c r="X79" s="24">
        <f t="shared" si="12"/>
        <v>0</v>
      </c>
      <c r="Y79" s="24">
        <f t="shared" si="13"/>
        <v>0</v>
      </c>
      <c r="AB79" s="30">
        <f t="shared" si="16"/>
        <v>-1.0116543487969449</v>
      </c>
      <c r="AC79" s="31">
        <f t="shared" si="15"/>
        <v>-65.103660000000005</v>
      </c>
      <c r="AD79" s="9" t="s">
        <v>636</v>
      </c>
      <c r="AE79" s="9" t="s">
        <v>647</v>
      </c>
      <c r="AF79" s="9" t="s">
        <v>639</v>
      </c>
    </row>
    <row r="80" spans="2:32">
      <c r="B80" s="19" t="s">
        <v>118</v>
      </c>
      <c r="C80" s="19">
        <v>3562480</v>
      </c>
      <c r="D80" s="19">
        <v>92</v>
      </c>
      <c r="E80" s="19" t="s">
        <v>40</v>
      </c>
      <c r="F80" s="19"/>
      <c r="G80" s="19" t="s">
        <v>592</v>
      </c>
      <c r="H80" s="19" t="s">
        <v>477</v>
      </c>
      <c r="I80" s="19">
        <v>4</v>
      </c>
      <c r="J80" s="19">
        <v>63</v>
      </c>
      <c r="K80" s="19">
        <v>38</v>
      </c>
      <c r="L80" s="28">
        <v>40</v>
      </c>
      <c r="M80" s="17"/>
      <c r="N80" s="29">
        <v>20</v>
      </c>
      <c r="O80" s="21"/>
      <c r="P80" s="21"/>
      <c r="Q80" s="22">
        <v>93.12</v>
      </c>
      <c r="R80" s="22">
        <v>93.81</v>
      </c>
      <c r="S80" s="22">
        <f t="shared" si="14"/>
        <v>64.353660000000005</v>
      </c>
      <c r="T80" s="18">
        <v>63.88</v>
      </c>
      <c r="V80" s="24">
        <v>145</v>
      </c>
      <c r="W80" s="159">
        <v>150</v>
      </c>
      <c r="X80" s="24">
        <f t="shared" si="12"/>
        <v>125</v>
      </c>
      <c r="Y80" s="24">
        <f t="shared" si="13"/>
        <v>87</v>
      </c>
      <c r="AB80" s="30">
        <f t="shared" si="16"/>
        <v>0.11493270157439366</v>
      </c>
      <c r="AC80" s="31">
        <f t="shared" si="15"/>
        <v>7.396339999999995</v>
      </c>
      <c r="AD80" s="9" t="s">
        <v>1</v>
      </c>
      <c r="AE80" s="9" t="s">
        <v>650</v>
      </c>
      <c r="AF80" s="9" t="s">
        <v>639</v>
      </c>
    </row>
    <row r="81" spans="2:32">
      <c r="B81" s="19"/>
      <c r="C81" s="19">
        <v>3563320</v>
      </c>
      <c r="D81" s="19">
        <v>92</v>
      </c>
      <c r="E81" s="19" t="s">
        <v>40</v>
      </c>
      <c r="F81" s="19"/>
      <c r="G81" s="19" t="s">
        <v>592</v>
      </c>
      <c r="H81" s="19" t="s">
        <v>456</v>
      </c>
      <c r="I81" s="17"/>
      <c r="J81" s="19"/>
      <c r="K81" s="19"/>
      <c r="L81" s="28"/>
      <c r="M81" s="17"/>
      <c r="N81" s="29">
        <v>8</v>
      </c>
      <c r="O81" s="21"/>
      <c r="P81" s="21"/>
      <c r="Q81" s="22">
        <v>93.12</v>
      </c>
      <c r="R81" s="22">
        <v>93.81</v>
      </c>
      <c r="S81" s="22">
        <f t="shared" si="14"/>
        <v>64.353660000000005</v>
      </c>
      <c r="V81" s="24">
        <v>155</v>
      </c>
      <c r="W81" s="160">
        <v>155</v>
      </c>
      <c r="X81" s="24">
        <f t="shared" si="12"/>
        <v>129.16666666666669</v>
      </c>
      <c r="Y81" s="24">
        <f t="shared" si="13"/>
        <v>89.899999999999991</v>
      </c>
      <c r="AB81" s="30">
        <f t="shared" si="16"/>
        <v>0.15248560325343835</v>
      </c>
      <c r="AC81" s="31">
        <f t="shared" si="15"/>
        <v>9.8130066666666664</v>
      </c>
      <c r="AD81" s="9" t="s">
        <v>647</v>
      </c>
      <c r="AE81" s="9" t="s">
        <v>647</v>
      </c>
      <c r="AF81" s="9" t="s">
        <v>639</v>
      </c>
    </row>
    <row r="82" spans="2:32">
      <c r="B82" s="19"/>
      <c r="C82" s="19">
        <v>3560640</v>
      </c>
      <c r="D82" s="19">
        <v>96</v>
      </c>
      <c r="E82" s="19" t="s">
        <v>40</v>
      </c>
      <c r="F82" s="19" t="s">
        <v>5</v>
      </c>
      <c r="G82" s="19" t="s">
        <v>592</v>
      </c>
      <c r="H82" s="19" t="s">
        <v>456</v>
      </c>
      <c r="I82" s="19">
        <v>2</v>
      </c>
      <c r="J82" s="19">
        <v>2</v>
      </c>
      <c r="K82" s="19"/>
      <c r="L82" s="28">
        <v>4</v>
      </c>
      <c r="M82" s="17"/>
      <c r="N82" s="29">
        <v>2</v>
      </c>
      <c r="O82" s="21"/>
      <c r="P82" s="21"/>
      <c r="Q82" s="22">
        <v>113.23</v>
      </c>
      <c r="R82" s="22">
        <v>107.18</v>
      </c>
      <c r="S82" s="22">
        <f t="shared" si="14"/>
        <v>73.525480000000016</v>
      </c>
      <c r="T82" s="18">
        <v>77.680000000000007</v>
      </c>
      <c r="V82" s="24">
        <v>185</v>
      </c>
      <c r="W82" s="159">
        <v>175</v>
      </c>
      <c r="X82" s="24">
        <f t="shared" si="12"/>
        <v>145.83333333333334</v>
      </c>
      <c r="Y82" s="24">
        <f t="shared" si="13"/>
        <v>101.5</v>
      </c>
      <c r="AB82" s="30">
        <f t="shared" si="16"/>
        <v>0.14019430180303905</v>
      </c>
      <c r="AC82" s="31">
        <f t="shared" si="15"/>
        <v>10.307853333333313</v>
      </c>
      <c r="AD82" s="9" t="s">
        <v>647</v>
      </c>
      <c r="AE82" s="9" t="s">
        <v>647</v>
      </c>
      <c r="AF82" s="9" t="s">
        <v>641</v>
      </c>
    </row>
    <row r="83" spans="2:32">
      <c r="B83" s="19"/>
      <c r="C83" s="19">
        <v>3503370</v>
      </c>
      <c r="D83" s="19">
        <v>96</v>
      </c>
      <c r="E83" s="19" t="s">
        <v>40</v>
      </c>
      <c r="F83" s="19" t="s">
        <v>594</v>
      </c>
      <c r="G83" s="19" t="s">
        <v>592</v>
      </c>
      <c r="H83" s="19" t="s">
        <v>117</v>
      </c>
      <c r="I83" s="19"/>
      <c r="J83" s="19"/>
      <c r="K83" s="19"/>
      <c r="L83" s="28">
        <v>0</v>
      </c>
      <c r="M83" s="17"/>
      <c r="N83" s="29">
        <v>0</v>
      </c>
      <c r="O83" s="21"/>
      <c r="P83" s="21"/>
      <c r="Q83" s="22">
        <v>129.99</v>
      </c>
      <c r="R83" s="22">
        <v>121.11</v>
      </c>
      <c r="S83" s="22">
        <f t="shared" si="14"/>
        <v>83.081460000000007</v>
      </c>
      <c r="V83" s="24">
        <v>210</v>
      </c>
      <c r="W83" s="159">
        <v>190</v>
      </c>
      <c r="X83" s="24">
        <f t="shared" si="12"/>
        <v>158.33333333333334</v>
      </c>
      <c r="Y83" s="24">
        <f t="shared" si="13"/>
        <v>110.19999999999999</v>
      </c>
      <c r="AB83" s="30">
        <f t="shared" si="16"/>
        <v>9.6313585887071812E-2</v>
      </c>
      <c r="AC83" s="31">
        <f t="shared" si="15"/>
        <v>8.0018733333333216</v>
      </c>
      <c r="AD83" s="9" t="s">
        <v>636</v>
      </c>
      <c r="AE83" s="9" t="s">
        <v>647</v>
      </c>
      <c r="AF83" s="9" t="s">
        <v>641</v>
      </c>
    </row>
    <row r="84" spans="2:32">
      <c r="B84" s="19"/>
      <c r="C84" s="19">
        <v>3564020</v>
      </c>
      <c r="D84" s="19">
        <v>92</v>
      </c>
      <c r="E84" s="19" t="s">
        <v>42</v>
      </c>
      <c r="F84" s="17" t="s">
        <v>356</v>
      </c>
      <c r="G84" s="19" t="s">
        <v>592</v>
      </c>
      <c r="H84" s="19" t="s">
        <v>117</v>
      </c>
      <c r="I84" s="19"/>
      <c r="J84" s="19"/>
      <c r="K84" s="19"/>
      <c r="L84" s="28">
        <v>0</v>
      </c>
      <c r="M84" s="17"/>
      <c r="N84" s="29">
        <v>0</v>
      </c>
      <c r="O84" s="21"/>
      <c r="P84" s="21"/>
      <c r="R84" s="22">
        <v>137.36000000000001</v>
      </c>
      <c r="S84" s="22">
        <f t="shared" si="14"/>
        <v>94.228960000000015</v>
      </c>
      <c r="W84" s="159">
        <v>230</v>
      </c>
      <c r="X84" s="24">
        <f t="shared" si="12"/>
        <v>191.66666666666669</v>
      </c>
      <c r="Y84" s="24">
        <f t="shared" si="13"/>
        <v>133.39999999999998</v>
      </c>
      <c r="AB84" s="30">
        <f t="shared" si="16"/>
        <v>0.17179120587414584</v>
      </c>
      <c r="AC84" s="31">
        <f t="shared" si="15"/>
        <v>16.187706666666656</v>
      </c>
      <c r="AD84" s="9" t="s">
        <v>1</v>
      </c>
      <c r="AE84" s="9" t="s">
        <v>647</v>
      </c>
      <c r="AF84" s="9" t="s">
        <v>639</v>
      </c>
    </row>
    <row r="85" spans="2:32">
      <c r="B85" s="19" t="s">
        <v>87</v>
      </c>
      <c r="C85" s="19">
        <v>3503380</v>
      </c>
      <c r="D85" s="19">
        <v>95</v>
      </c>
      <c r="E85" s="19" t="s">
        <v>40</v>
      </c>
      <c r="F85" s="19"/>
      <c r="G85" s="19" t="s">
        <v>592</v>
      </c>
      <c r="H85" s="19" t="s">
        <v>117</v>
      </c>
      <c r="I85" s="19"/>
      <c r="J85" s="19">
        <v>12</v>
      </c>
      <c r="K85" s="19">
        <v>12</v>
      </c>
      <c r="L85" s="28">
        <v>40</v>
      </c>
      <c r="M85" s="17"/>
      <c r="N85" s="29">
        <v>8</v>
      </c>
      <c r="O85" s="120"/>
      <c r="P85" s="120"/>
      <c r="Q85" s="22">
        <v>111.74</v>
      </c>
      <c r="R85" s="22">
        <v>113.63</v>
      </c>
      <c r="S85" s="22">
        <f t="shared" si="14"/>
        <v>77.950180000000003</v>
      </c>
      <c r="V85" s="24">
        <v>180</v>
      </c>
      <c r="W85" s="159">
        <v>185</v>
      </c>
      <c r="X85" s="24">
        <f t="shared" si="12"/>
        <v>154.16666666666669</v>
      </c>
      <c r="Y85" s="24">
        <f t="shared" si="13"/>
        <v>107.3</v>
      </c>
      <c r="AB85" s="30">
        <f t="shared" si="16"/>
        <v>0.13747866479162291</v>
      </c>
      <c r="AC85" s="31">
        <f t="shared" si="15"/>
        <v>10.716486666666668</v>
      </c>
      <c r="AD85" s="9" t="s">
        <v>636</v>
      </c>
      <c r="AE85" s="9" t="s">
        <v>647</v>
      </c>
      <c r="AF85" s="9" t="s">
        <v>639</v>
      </c>
    </row>
    <row r="86" spans="2:32">
      <c r="B86" s="9"/>
      <c r="C86" s="19">
        <v>3563530</v>
      </c>
      <c r="D86" s="19">
        <v>99</v>
      </c>
      <c r="E86" s="19" t="s">
        <v>40</v>
      </c>
      <c r="F86" s="19" t="s">
        <v>5</v>
      </c>
      <c r="G86" s="19" t="s">
        <v>592</v>
      </c>
      <c r="H86" s="19" t="s">
        <v>477</v>
      </c>
      <c r="I86" s="19"/>
      <c r="J86" s="19">
        <v>47</v>
      </c>
      <c r="K86" s="19">
        <v>24</v>
      </c>
      <c r="L86" s="28"/>
      <c r="M86" s="17"/>
      <c r="N86" s="29">
        <v>20</v>
      </c>
      <c r="O86" s="21"/>
      <c r="P86" s="21"/>
      <c r="Q86" s="22">
        <v>124.78</v>
      </c>
      <c r="R86" s="22">
        <v>123.18</v>
      </c>
      <c r="S86" s="22">
        <f t="shared" si="14"/>
        <v>84.501480000000015</v>
      </c>
      <c r="V86" s="24">
        <v>195</v>
      </c>
      <c r="W86" s="159">
        <v>195</v>
      </c>
      <c r="X86" s="24">
        <f t="shared" si="12"/>
        <v>162.5</v>
      </c>
      <c r="Y86" s="24">
        <f t="shared" si="13"/>
        <v>113.1</v>
      </c>
      <c r="AB86" s="30">
        <f t="shared" si="16"/>
        <v>0.10648949580528037</v>
      </c>
      <c r="AC86" s="31">
        <f t="shared" si="15"/>
        <v>8.998519999999985</v>
      </c>
      <c r="AD86" s="9" t="s">
        <v>1</v>
      </c>
      <c r="AE86" s="9" t="s">
        <v>650</v>
      </c>
      <c r="AF86" s="9" t="s">
        <v>641</v>
      </c>
    </row>
    <row r="87" spans="2:32">
      <c r="B87" s="9"/>
      <c r="C87" s="19">
        <v>3561100</v>
      </c>
      <c r="D87" s="19">
        <v>95</v>
      </c>
      <c r="E87" s="19" t="s">
        <v>42</v>
      </c>
      <c r="F87" s="19"/>
      <c r="G87" s="19" t="s">
        <v>592</v>
      </c>
      <c r="H87" s="19" t="s">
        <v>456</v>
      </c>
      <c r="I87" s="19"/>
      <c r="J87" s="19">
        <v>4</v>
      </c>
      <c r="K87" s="19"/>
      <c r="L87" s="28"/>
      <c r="M87" s="17"/>
      <c r="N87" s="29">
        <v>4</v>
      </c>
      <c r="O87" s="21"/>
      <c r="P87" s="21"/>
      <c r="Q87" s="22">
        <v>132.55000000000001</v>
      </c>
      <c r="R87" s="22">
        <v>130.84</v>
      </c>
      <c r="S87" s="22">
        <f t="shared" si="14"/>
        <v>89.756240000000005</v>
      </c>
      <c r="V87" s="24">
        <v>210</v>
      </c>
      <c r="W87" s="159">
        <v>205</v>
      </c>
      <c r="X87" s="24">
        <f t="shared" si="12"/>
        <v>170.83333333333334</v>
      </c>
      <c r="Y87" s="24">
        <f t="shared" si="13"/>
        <v>118.89999999999999</v>
      </c>
      <c r="AB87" s="30">
        <f t="shared" si="16"/>
        <v>9.5559855597040638E-2</v>
      </c>
      <c r="AC87" s="31">
        <f t="shared" si="15"/>
        <v>8.5770933333333232</v>
      </c>
      <c r="AD87" s="9" t="s">
        <v>647</v>
      </c>
      <c r="AE87" s="9" t="s">
        <v>647</v>
      </c>
      <c r="AF87" s="9" t="s">
        <v>639</v>
      </c>
    </row>
    <row r="88" spans="2:32">
      <c r="B88" s="19"/>
      <c r="C88" s="19">
        <v>3503390</v>
      </c>
      <c r="D88" s="19">
        <v>95</v>
      </c>
      <c r="E88" s="19" t="s">
        <v>40</v>
      </c>
      <c r="F88" s="19" t="s">
        <v>598</v>
      </c>
      <c r="G88" s="19" t="s">
        <v>592</v>
      </c>
      <c r="H88" s="19" t="s">
        <v>117</v>
      </c>
      <c r="I88" s="19"/>
      <c r="J88" s="19"/>
      <c r="K88" s="19"/>
      <c r="L88" s="28">
        <v>0</v>
      </c>
      <c r="M88" s="17"/>
      <c r="N88" s="29">
        <v>0</v>
      </c>
      <c r="O88" s="21"/>
      <c r="P88" s="21"/>
      <c r="Q88" s="22">
        <v>135.21</v>
      </c>
      <c r="R88" s="22">
        <v>128.4</v>
      </c>
      <c r="S88" s="22">
        <f t="shared" si="14"/>
        <v>88.082400000000007</v>
      </c>
      <c r="V88" s="24">
        <v>220</v>
      </c>
      <c r="W88" s="159">
        <v>215</v>
      </c>
      <c r="X88" s="24">
        <f t="shared" si="12"/>
        <v>179.16666666666669</v>
      </c>
      <c r="Y88" s="24">
        <f t="shared" si="13"/>
        <v>124.69999999999999</v>
      </c>
      <c r="AB88" s="30">
        <f t="shared" si="16"/>
        <v>0.17125176728457289</v>
      </c>
      <c r="AC88" s="31">
        <f t="shared" si="15"/>
        <v>15.084266666666664</v>
      </c>
      <c r="AD88" s="9" t="s">
        <v>636</v>
      </c>
      <c r="AE88" s="9" t="s">
        <v>647</v>
      </c>
      <c r="AF88" s="9" t="s">
        <v>639</v>
      </c>
    </row>
    <row r="89" spans="2:32">
      <c r="B89" s="19" t="s">
        <v>88</v>
      </c>
      <c r="C89" s="116">
        <v>3500810</v>
      </c>
      <c r="D89" s="19">
        <v>98</v>
      </c>
      <c r="E89" s="19" t="s">
        <v>42</v>
      </c>
      <c r="F89" s="19"/>
      <c r="G89" s="19" t="s">
        <v>592</v>
      </c>
      <c r="H89" s="19" t="s">
        <v>117</v>
      </c>
      <c r="I89" s="19"/>
      <c r="J89" s="19">
        <v>8</v>
      </c>
      <c r="K89" s="19">
        <v>8</v>
      </c>
      <c r="L89" s="118"/>
      <c r="M89" s="17"/>
      <c r="N89" s="119"/>
      <c r="O89" s="21"/>
      <c r="P89" s="21"/>
      <c r="Q89" s="22">
        <v>148.06</v>
      </c>
      <c r="R89" s="22">
        <v>146.34</v>
      </c>
      <c r="S89" s="22">
        <f t="shared" si="14"/>
        <v>100.38924000000002</v>
      </c>
      <c r="V89" s="24">
        <v>235</v>
      </c>
      <c r="W89" s="149"/>
      <c r="X89" s="24">
        <f t="shared" si="12"/>
        <v>0</v>
      </c>
      <c r="Y89" s="24">
        <f t="shared" si="13"/>
        <v>0</v>
      </c>
      <c r="AB89" s="30">
        <f t="shared" si="16"/>
        <v>-1.0074709201902514</v>
      </c>
      <c r="AC89" s="31">
        <f t="shared" si="15"/>
        <v>-101.13924000000002</v>
      </c>
      <c r="AD89" s="9" t="s">
        <v>636</v>
      </c>
      <c r="AE89" s="9" t="s">
        <v>647</v>
      </c>
      <c r="AF89" s="9" t="s">
        <v>639</v>
      </c>
    </row>
    <row r="90" spans="2:32">
      <c r="B90" s="19"/>
      <c r="C90" s="19">
        <v>3500520</v>
      </c>
      <c r="D90" s="19">
        <v>102</v>
      </c>
      <c r="E90" s="19" t="s">
        <v>42</v>
      </c>
      <c r="F90" s="19" t="s">
        <v>5</v>
      </c>
      <c r="G90" s="19" t="s">
        <v>592</v>
      </c>
      <c r="H90" s="19" t="s">
        <v>117</v>
      </c>
      <c r="I90" s="19"/>
      <c r="J90" s="44">
        <v>8</v>
      </c>
      <c r="K90" s="44">
        <v>8</v>
      </c>
      <c r="L90" s="28">
        <v>0</v>
      </c>
      <c r="M90" s="17"/>
      <c r="N90" s="29">
        <v>4</v>
      </c>
      <c r="O90" s="21"/>
      <c r="P90" s="21"/>
      <c r="Q90" s="22">
        <v>151.75</v>
      </c>
      <c r="R90" s="22">
        <v>148.34</v>
      </c>
      <c r="S90" s="22">
        <f t="shared" si="14"/>
        <v>101.76124000000002</v>
      </c>
      <c r="V90" s="24">
        <v>255</v>
      </c>
      <c r="W90" s="159">
        <v>240</v>
      </c>
      <c r="X90" s="24">
        <f t="shared" si="12"/>
        <v>200</v>
      </c>
      <c r="Y90" s="24">
        <f t="shared" si="13"/>
        <v>139.19999999999999</v>
      </c>
      <c r="AB90" s="30">
        <f t="shared" si="16"/>
        <v>0.13255302313533099</v>
      </c>
      <c r="AC90" s="31">
        <f t="shared" si="15"/>
        <v>13.488759999999971</v>
      </c>
      <c r="AD90" s="9" t="s">
        <v>1</v>
      </c>
      <c r="AE90" s="9" t="s">
        <v>647</v>
      </c>
      <c r="AF90" s="9" t="s">
        <v>641</v>
      </c>
    </row>
    <row r="91" spans="2:32">
      <c r="B91" s="19" t="s">
        <v>89</v>
      </c>
      <c r="C91" s="19">
        <v>3501200</v>
      </c>
      <c r="D91" s="19">
        <v>100</v>
      </c>
      <c r="E91" s="19" t="s">
        <v>42</v>
      </c>
      <c r="F91" s="19"/>
      <c r="G91" s="19" t="s">
        <v>592</v>
      </c>
      <c r="H91" s="19" t="s">
        <v>117</v>
      </c>
      <c r="I91" s="19">
        <v>4</v>
      </c>
      <c r="J91" s="19"/>
      <c r="K91" s="19"/>
      <c r="L91" s="141">
        <v>4</v>
      </c>
      <c r="M91" s="17"/>
      <c r="N91" s="145">
        <v>0</v>
      </c>
      <c r="O91" s="21"/>
      <c r="P91" s="21"/>
      <c r="Q91" s="22">
        <v>169.11</v>
      </c>
      <c r="R91" s="22">
        <v>167.02</v>
      </c>
      <c r="S91" s="22">
        <f t="shared" si="14"/>
        <v>114.57572000000002</v>
      </c>
      <c r="T91" s="18">
        <v>116.26</v>
      </c>
      <c r="V91" s="24">
        <v>250</v>
      </c>
      <c r="W91" s="159">
        <v>260</v>
      </c>
      <c r="X91" s="24">
        <f t="shared" si="12"/>
        <v>216.66666666666669</v>
      </c>
      <c r="Y91" s="24">
        <f t="shared" si="13"/>
        <v>150.79999999999998</v>
      </c>
      <c r="AB91" s="30">
        <f t="shared" si="16"/>
        <v>9.0254258639322987E-2</v>
      </c>
      <c r="AC91" s="31">
        <f t="shared" si="15"/>
        <v>10.340946666666653</v>
      </c>
      <c r="AD91" s="9" t="s">
        <v>636</v>
      </c>
      <c r="AE91" s="9" t="s">
        <v>647</v>
      </c>
      <c r="AF91" s="9" t="s">
        <v>639</v>
      </c>
    </row>
    <row r="92" spans="2:32">
      <c r="B92" s="19" t="s">
        <v>227</v>
      </c>
      <c r="C92" s="19">
        <v>3563510</v>
      </c>
      <c r="D92" s="19">
        <v>96</v>
      </c>
      <c r="E92" s="19" t="s">
        <v>40</v>
      </c>
      <c r="F92" s="19"/>
      <c r="G92" s="19" t="s">
        <v>592</v>
      </c>
      <c r="H92" s="19" t="s">
        <v>477</v>
      </c>
      <c r="I92" s="19">
        <v>4</v>
      </c>
      <c r="J92" s="19">
        <v>32</v>
      </c>
      <c r="K92" s="19">
        <v>14</v>
      </c>
      <c r="L92" s="141">
        <v>32</v>
      </c>
      <c r="M92" s="17"/>
      <c r="N92" s="143">
        <v>12</v>
      </c>
      <c r="O92" s="21"/>
      <c r="P92" s="21"/>
      <c r="Q92" s="22">
        <v>140.05000000000001</v>
      </c>
      <c r="R92" s="22">
        <v>138.22999999999999</v>
      </c>
      <c r="S92" s="22">
        <f t="shared" si="14"/>
        <v>94.825779999999995</v>
      </c>
      <c r="T92" s="18">
        <v>96.08</v>
      </c>
      <c r="V92" s="24">
        <v>215</v>
      </c>
      <c r="W92" s="159">
        <v>215</v>
      </c>
      <c r="X92" s="24">
        <f t="shared" si="12"/>
        <v>179.16666666666669</v>
      </c>
      <c r="Y92" s="24">
        <f t="shared" si="13"/>
        <v>124.69999999999999</v>
      </c>
      <c r="AB92" s="30">
        <f t="shared" si="16"/>
        <v>8.7960116612451567E-2</v>
      </c>
      <c r="AC92" s="31">
        <f t="shared" si="15"/>
        <v>8.3408866666666768</v>
      </c>
      <c r="AD92" s="9" t="s">
        <v>1</v>
      </c>
      <c r="AE92" s="9" t="s">
        <v>650</v>
      </c>
      <c r="AF92" s="9" t="s">
        <v>639</v>
      </c>
    </row>
    <row r="93" spans="2:32">
      <c r="B93" s="9"/>
      <c r="C93" s="19">
        <v>3501000</v>
      </c>
      <c r="D93" s="19">
        <v>96</v>
      </c>
      <c r="E93" s="19" t="s">
        <v>40</v>
      </c>
      <c r="F93" s="19"/>
      <c r="G93" s="19" t="s">
        <v>592</v>
      </c>
      <c r="H93" s="19" t="s">
        <v>117</v>
      </c>
      <c r="I93" s="19"/>
      <c r="J93" s="19">
        <v>11</v>
      </c>
      <c r="K93" s="19">
        <v>4</v>
      </c>
      <c r="L93" s="146"/>
      <c r="M93" s="9"/>
      <c r="N93" s="143">
        <v>2</v>
      </c>
      <c r="O93" s="21"/>
      <c r="P93" s="21"/>
      <c r="Q93" s="22">
        <v>140.05000000000001</v>
      </c>
      <c r="R93" s="22">
        <v>138.22999999999999</v>
      </c>
      <c r="S93" s="22">
        <f t="shared" si="14"/>
        <v>94.825779999999995</v>
      </c>
      <c r="V93" s="24">
        <v>220</v>
      </c>
      <c r="W93" s="160">
        <v>220</v>
      </c>
      <c r="X93" s="24">
        <f t="shared" si="12"/>
        <v>183.33333333333334</v>
      </c>
      <c r="Y93" s="24">
        <f t="shared" si="13"/>
        <v>127.6</v>
      </c>
      <c r="AB93" s="30">
        <f t="shared" si="16"/>
        <v>0.1134454505234055</v>
      </c>
      <c r="AC93" s="31">
        <f t="shared" si="15"/>
        <v>10.757553333333334</v>
      </c>
      <c r="AD93" s="9" t="s">
        <v>636</v>
      </c>
      <c r="AE93" s="9" t="s">
        <v>1</v>
      </c>
      <c r="AF93" s="9" t="s">
        <v>639</v>
      </c>
    </row>
    <row r="94" spans="2:32">
      <c r="B94" s="9"/>
      <c r="C94" s="19">
        <v>3565800</v>
      </c>
      <c r="D94" s="19">
        <v>96</v>
      </c>
      <c r="E94" s="19" t="s">
        <v>40</v>
      </c>
      <c r="F94" s="19"/>
      <c r="G94" s="19" t="s">
        <v>592</v>
      </c>
      <c r="H94" s="17" t="s">
        <v>456</v>
      </c>
      <c r="I94" s="19"/>
      <c r="J94" s="19"/>
      <c r="K94" s="19"/>
      <c r="L94" s="146"/>
      <c r="M94" s="9"/>
      <c r="N94" s="143">
        <v>4</v>
      </c>
      <c r="O94" s="21"/>
      <c r="P94" s="21"/>
      <c r="R94" s="22">
        <v>138.22999999999999</v>
      </c>
      <c r="S94" s="22">
        <f t="shared" si="14"/>
        <v>94.825779999999995</v>
      </c>
      <c r="W94" s="160">
        <v>220</v>
      </c>
      <c r="X94" s="24">
        <f t="shared" si="12"/>
        <v>183.33333333333334</v>
      </c>
      <c r="Y94" s="24">
        <f t="shared" si="13"/>
        <v>127.6</v>
      </c>
      <c r="AB94" s="30">
        <f t="shared" si="16"/>
        <v>0.1134454505234055</v>
      </c>
      <c r="AC94" s="31">
        <f t="shared" si="15"/>
        <v>10.757553333333334</v>
      </c>
      <c r="AD94" s="9" t="s">
        <v>647</v>
      </c>
      <c r="AE94" s="9" t="s">
        <v>647</v>
      </c>
      <c r="AF94" s="9" t="s">
        <v>639</v>
      </c>
    </row>
    <row r="95" spans="2:32">
      <c r="B95" s="19" t="s">
        <v>221</v>
      </c>
      <c r="C95" s="19">
        <v>3500110</v>
      </c>
      <c r="D95" s="19">
        <v>102</v>
      </c>
      <c r="E95" s="19" t="s">
        <v>162</v>
      </c>
      <c r="F95" s="19"/>
      <c r="G95" s="19" t="s">
        <v>592</v>
      </c>
      <c r="H95" s="19" t="s">
        <v>117</v>
      </c>
      <c r="I95" s="19">
        <v>4</v>
      </c>
      <c r="J95" s="19"/>
      <c r="K95" s="19"/>
      <c r="L95" s="141">
        <v>4</v>
      </c>
      <c r="M95" s="41"/>
      <c r="N95" s="147">
        <v>0</v>
      </c>
      <c r="O95" s="98"/>
      <c r="P95" s="98"/>
      <c r="Q95" s="22">
        <v>197.54</v>
      </c>
      <c r="R95" s="22">
        <v>204.49</v>
      </c>
      <c r="S95" s="22">
        <f t="shared" si="14"/>
        <v>140.28014000000002</v>
      </c>
      <c r="T95" s="18">
        <v>138.71</v>
      </c>
      <c r="V95" s="24">
        <v>290</v>
      </c>
      <c r="W95" s="159">
        <v>320</v>
      </c>
      <c r="X95" s="24">
        <f t="shared" si="12"/>
        <v>266.66666666666669</v>
      </c>
      <c r="Y95" s="24">
        <f t="shared" si="13"/>
        <v>185.6</v>
      </c>
      <c r="AB95" s="30">
        <f t="shared" si="16"/>
        <v>9.7209246203109279E-2</v>
      </c>
      <c r="AC95" s="31">
        <f t="shared" si="15"/>
        <v>13.63652666666664</v>
      </c>
      <c r="AD95" s="9" t="s">
        <v>635</v>
      </c>
      <c r="AE95" s="9" t="s">
        <v>647</v>
      </c>
      <c r="AF95" s="9" t="s">
        <v>639</v>
      </c>
    </row>
    <row r="96" spans="2:32">
      <c r="B96" s="17" t="s">
        <v>26</v>
      </c>
      <c r="D96" s="19"/>
      <c r="E96" s="19"/>
      <c r="F96" s="19"/>
      <c r="G96" s="19"/>
      <c r="H96" s="19"/>
      <c r="I96" s="19"/>
      <c r="J96" s="19"/>
      <c r="K96" s="19"/>
      <c r="L96" s="17"/>
      <c r="M96" s="17"/>
      <c r="N96" s="21"/>
      <c r="O96" s="21"/>
      <c r="P96" s="21"/>
      <c r="S96" s="22"/>
      <c r="AB96" s="30"/>
      <c r="AC96" s="31"/>
    </row>
    <row r="97" spans="1:32">
      <c r="B97" s="19" t="s">
        <v>353</v>
      </c>
      <c r="C97" s="27">
        <v>3500600</v>
      </c>
      <c r="D97" s="19">
        <v>80</v>
      </c>
      <c r="E97" s="19" t="s">
        <v>40</v>
      </c>
      <c r="F97" s="19"/>
      <c r="G97" s="19" t="s">
        <v>592</v>
      </c>
      <c r="H97" s="19" t="s">
        <v>117</v>
      </c>
      <c r="I97" s="19"/>
      <c r="J97" s="19"/>
      <c r="K97" s="19"/>
      <c r="L97" s="28">
        <v>0</v>
      </c>
      <c r="M97" s="17"/>
      <c r="N97" s="29">
        <v>0</v>
      </c>
      <c r="O97" s="21"/>
      <c r="P97" s="21"/>
      <c r="Q97" s="22">
        <v>78.59</v>
      </c>
      <c r="R97" s="22">
        <v>77.64</v>
      </c>
      <c r="S97" s="22">
        <f t="shared" si="14"/>
        <v>53.261040000000001</v>
      </c>
      <c r="V97" s="24">
        <v>135</v>
      </c>
      <c r="W97" s="159">
        <v>130</v>
      </c>
      <c r="X97" s="24">
        <f>W97/1.2</f>
        <v>108.33333333333334</v>
      </c>
      <c r="Y97" s="24">
        <f t="shared" ref="Y97" si="17">W97*AB$4</f>
        <v>75.399999999999991</v>
      </c>
      <c r="AB97" s="30">
        <f t="shared" si="16"/>
        <v>0.16564252844731034</v>
      </c>
      <c r="AC97" s="31">
        <f t="shared" si="15"/>
        <v>8.8222933333333344</v>
      </c>
      <c r="AD97" s="9" t="s">
        <v>636</v>
      </c>
      <c r="AE97" s="9" t="s">
        <v>647</v>
      </c>
      <c r="AF97" s="9" t="s">
        <v>637</v>
      </c>
    </row>
    <row r="98" spans="1:32">
      <c r="B98" s="19" t="s">
        <v>228</v>
      </c>
      <c r="C98" s="27">
        <v>3528900</v>
      </c>
      <c r="D98" s="19">
        <v>77</v>
      </c>
      <c r="E98" s="19" t="s">
        <v>39</v>
      </c>
      <c r="F98" s="19" t="s">
        <v>0</v>
      </c>
      <c r="G98" s="19" t="s">
        <v>592</v>
      </c>
      <c r="H98" s="19" t="s">
        <v>117</v>
      </c>
      <c r="I98" s="19"/>
      <c r="J98" s="19"/>
      <c r="K98" s="19"/>
      <c r="L98" s="28">
        <v>0</v>
      </c>
      <c r="M98" s="17"/>
      <c r="N98" s="29">
        <v>0</v>
      </c>
      <c r="O98" s="21"/>
      <c r="P98" s="21"/>
      <c r="Q98" s="22">
        <v>68.53</v>
      </c>
      <c r="R98" s="22">
        <v>67.680000000000007</v>
      </c>
      <c r="S98" s="22">
        <f t="shared" si="14"/>
        <v>46.428480000000008</v>
      </c>
      <c r="V98" s="24">
        <v>115</v>
      </c>
      <c r="W98" s="159">
        <v>115</v>
      </c>
      <c r="X98" s="24">
        <f t="shared" ref="X98:X139" si="18">W98/1.2</f>
        <v>95.833333333333343</v>
      </c>
      <c r="Y98" s="24">
        <f t="shared" ref="Y98:Y139" si="19">W98*AB$4</f>
        <v>66.699999999999989</v>
      </c>
      <c r="AB98" s="30">
        <f t="shared" si="16"/>
        <v>0.18102796674225233</v>
      </c>
      <c r="AC98" s="31">
        <f t="shared" si="15"/>
        <v>8.4048533333333282</v>
      </c>
      <c r="AD98" s="9" t="s">
        <v>636</v>
      </c>
      <c r="AE98" s="9" t="s">
        <v>1</v>
      </c>
      <c r="AF98" s="9" t="s">
        <v>637</v>
      </c>
    </row>
    <row r="99" spans="1:32">
      <c r="B99" s="19" t="s">
        <v>90</v>
      </c>
      <c r="C99" s="27">
        <v>3562460</v>
      </c>
      <c r="D99" s="19">
        <v>82</v>
      </c>
      <c r="E99" s="19" t="s">
        <v>40</v>
      </c>
      <c r="F99" s="19"/>
      <c r="G99" s="19" t="s">
        <v>592</v>
      </c>
      <c r="H99" s="19" t="s">
        <v>477</v>
      </c>
      <c r="I99" s="19"/>
      <c r="J99" s="19">
        <v>4</v>
      </c>
      <c r="K99" s="19"/>
      <c r="L99" s="28">
        <v>0</v>
      </c>
      <c r="M99" s="141">
        <v>4</v>
      </c>
      <c r="N99" s="29">
        <v>0</v>
      </c>
      <c r="O99" s="21"/>
      <c r="P99" s="21"/>
      <c r="Q99" s="22">
        <v>80.08</v>
      </c>
      <c r="R99" s="22">
        <v>75.78</v>
      </c>
      <c r="S99" s="22">
        <f t="shared" si="14"/>
        <v>51.985080000000004</v>
      </c>
      <c r="V99" s="24">
        <v>128</v>
      </c>
      <c r="W99" s="159">
        <v>125</v>
      </c>
      <c r="X99" s="24">
        <f t="shared" si="18"/>
        <v>104.16666666666667</v>
      </c>
      <c r="Y99" s="24">
        <f t="shared" si="19"/>
        <v>72.5</v>
      </c>
      <c r="AB99" s="30">
        <f t="shared" si="16"/>
        <v>0.14776521776376339</v>
      </c>
      <c r="AC99" s="31">
        <f t="shared" si="15"/>
        <v>7.6815866666666608</v>
      </c>
      <c r="AD99" s="9" t="s">
        <v>1</v>
      </c>
      <c r="AE99" s="9" t="s">
        <v>650</v>
      </c>
      <c r="AF99" s="9" t="s">
        <v>637</v>
      </c>
    </row>
    <row r="100" spans="1:32">
      <c r="B100" s="19"/>
      <c r="C100" s="27">
        <v>3560470</v>
      </c>
      <c r="D100" s="19">
        <v>86</v>
      </c>
      <c r="E100" s="19" t="s">
        <v>40</v>
      </c>
      <c r="F100" s="19" t="s">
        <v>5</v>
      </c>
      <c r="G100" s="19" t="s">
        <v>592</v>
      </c>
      <c r="H100" s="19" t="s">
        <v>456</v>
      </c>
      <c r="I100" s="19"/>
      <c r="J100" s="19"/>
      <c r="K100" s="19"/>
      <c r="L100" s="28">
        <v>0</v>
      </c>
      <c r="M100" s="17"/>
      <c r="N100" s="29">
        <v>0</v>
      </c>
      <c r="O100" s="21"/>
      <c r="P100" s="21"/>
      <c r="Q100" s="22">
        <v>91.25</v>
      </c>
      <c r="R100" s="22">
        <v>90.07</v>
      </c>
      <c r="S100" s="22">
        <f t="shared" si="14"/>
        <v>61.788020000000003</v>
      </c>
      <c r="V100" s="24">
        <v>150</v>
      </c>
      <c r="W100" s="159">
        <v>150</v>
      </c>
      <c r="X100" s="24">
        <f t="shared" si="18"/>
        <v>125</v>
      </c>
      <c r="Y100" s="24">
        <f t="shared" si="19"/>
        <v>87</v>
      </c>
      <c r="AB100" s="30">
        <f t="shared" si="16"/>
        <v>0.16122834167529557</v>
      </c>
      <c r="AC100" s="31">
        <f t="shared" si="15"/>
        <v>9.9619799999999969</v>
      </c>
      <c r="AD100" s="9" t="s">
        <v>647</v>
      </c>
      <c r="AE100" s="9" t="s">
        <v>647</v>
      </c>
      <c r="AF100" s="9" t="s">
        <v>639</v>
      </c>
    </row>
    <row r="101" spans="1:32">
      <c r="B101" s="19" t="s">
        <v>61</v>
      </c>
      <c r="C101" s="19">
        <v>3562470</v>
      </c>
      <c r="D101" s="19">
        <v>85</v>
      </c>
      <c r="E101" s="19" t="s">
        <v>40</v>
      </c>
      <c r="F101" s="19"/>
      <c r="G101" s="19" t="s">
        <v>592</v>
      </c>
      <c r="H101" s="19" t="s">
        <v>477</v>
      </c>
      <c r="I101" s="19">
        <v>8</v>
      </c>
      <c r="J101" s="19">
        <v>32</v>
      </c>
      <c r="K101" s="19">
        <v>28</v>
      </c>
      <c r="L101" s="28">
        <v>20</v>
      </c>
      <c r="M101" s="17"/>
      <c r="N101" s="29">
        <v>4</v>
      </c>
      <c r="O101" s="21"/>
      <c r="P101" s="21"/>
      <c r="Q101" s="22">
        <v>89.02</v>
      </c>
      <c r="R101" s="22">
        <v>86.22</v>
      </c>
      <c r="S101" s="22">
        <f t="shared" si="14"/>
        <v>59.146920000000001</v>
      </c>
      <c r="T101" s="18">
        <v>61.07</v>
      </c>
      <c r="V101" s="24">
        <v>140</v>
      </c>
      <c r="W101" s="159">
        <v>135</v>
      </c>
      <c r="X101" s="24">
        <f t="shared" si="18"/>
        <v>112.5</v>
      </c>
      <c r="Y101" s="24">
        <f t="shared" si="19"/>
        <v>78.3</v>
      </c>
      <c r="AB101" s="30">
        <f t="shared" si="16"/>
        <v>9.0504797206684612E-2</v>
      </c>
      <c r="AC101" s="31">
        <f t="shared" si="15"/>
        <v>5.3530799999999985</v>
      </c>
      <c r="AD101" s="9" t="s">
        <v>1</v>
      </c>
      <c r="AE101" s="9" t="s">
        <v>650</v>
      </c>
      <c r="AF101" s="9" t="s">
        <v>639</v>
      </c>
    </row>
    <row r="102" spans="1:32">
      <c r="B102" s="19"/>
      <c r="C102" s="19">
        <v>3560540</v>
      </c>
      <c r="D102" s="19">
        <v>85</v>
      </c>
      <c r="E102" s="19" t="s">
        <v>42</v>
      </c>
      <c r="F102" s="19"/>
      <c r="G102" s="19" t="s">
        <v>592</v>
      </c>
      <c r="H102" s="19" t="s">
        <v>456</v>
      </c>
      <c r="I102" s="19"/>
      <c r="J102" s="19">
        <v>4</v>
      </c>
      <c r="K102" s="19">
        <v>4</v>
      </c>
      <c r="L102" s="28"/>
      <c r="M102" s="17"/>
      <c r="N102" s="29">
        <v>4</v>
      </c>
      <c r="O102" s="21"/>
      <c r="P102" s="21"/>
      <c r="Q102" s="22">
        <v>93.05</v>
      </c>
      <c r="R102" s="22">
        <v>91.83</v>
      </c>
      <c r="S102" s="22">
        <f t="shared" si="14"/>
        <v>62.995380000000004</v>
      </c>
      <c r="V102" s="24">
        <v>145</v>
      </c>
      <c r="W102" s="160">
        <v>145</v>
      </c>
      <c r="X102" s="24">
        <f t="shared" si="18"/>
        <v>120.83333333333334</v>
      </c>
      <c r="Y102" s="24">
        <f t="shared" si="19"/>
        <v>84.1</v>
      </c>
      <c r="AB102" s="30">
        <f t="shared" si="16"/>
        <v>0.1006098119153075</v>
      </c>
      <c r="AC102" s="31">
        <f t="shared" si="15"/>
        <v>6.3379533333333242</v>
      </c>
      <c r="AD102" s="9" t="s">
        <v>647</v>
      </c>
      <c r="AE102" s="9" t="s">
        <v>647</v>
      </c>
      <c r="AF102" s="9" t="s">
        <v>639</v>
      </c>
    </row>
    <row r="103" spans="1:32">
      <c r="B103" s="19" t="s">
        <v>91</v>
      </c>
      <c r="C103" s="19">
        <v>3500800</v>
      </c>
      <c r="D103" s="19">
        <v>88</v>
      </c>
      <c r="E103" s="19" t="s">
        <v>42</v>
      </c>
      <c r="F103" s="19"/>
      <c r="G103" s="19" t="s">
        <v>592</v>
      </c>
      <c r="H103" s="19" t="s">
        <v>117</v>
      </c>
      <c r="I103" s="19"/>
      <c r="J103" s="19"/>
      <c r="K103" s="19"/>
      <c r="L103" s="28">
        <v>0</v>
      </c>
      <c r="M103" s="17"/>
      <c r="N103" s="29">
        <v>0</v>
      </c>
      <c r="O103" s="21"/>
      <c r="P103" s="21"/>
      <c r="Q103" s="22">
        <v>114.46</v>
      </c>
      <c r="R103" s="22">
        <v>113.08</v>
      </c>
      <c r="S103" s="22">
        <f t="shared" si="14"/>
        <v>77.572880000000012</v>
      </c>
      <c r="V103" s="24">
        <v>190</v>
      </c>
      <c r="W103" s="159">
        <v>190</v>
      </c>
      <c r="X103" s="24">
        <f t="shared" si="18"/>
        <v>158.33333333333334</v>
      </c>
      <c r="Y103" s="24">
        <f t="shared" si="19"/>
        <v>110.19999999999999</v>
      </c>
      <c r="AB103" s="30">
        <f t="shared" si="16"/>
        <v>0.17416464791990854</v>
      </c>
      <c r="AC103" s="31">
        <f t="shared" si="15"/>
        <v>13.510453333333317</v>
      </c>
      <c r="AD103" s="9" t="s">
        <v>636</v>
      </c>
      <c r="AE103" s="9" t="s">
        <v>647</v>
      </c>
      <c r="AF103" s="9" t="s">
        <v>639</v>
      </c>
    </row>
    <row r="104" spans="1:32">
      <c r="B104" s="19" t="s">
        <v>229</v>
      </c>
      <c r="C104" s="19">
        <v>3508080</v>
      </c>
      <c r="D104" s="19">
        <v>83</v>
      </c>
      <c r="E104" s="19" t="s">
        <v>40</v>
      </c>
      <c r="F104" s="19"/>
      <c r="G104" s="19" t="s">
        <v>592</v>
      </c>
      <c r="H104" s="19" t="s">
        <v>117</v>
      </c>
      <c r="I104" s="19"/>
      <c r="J104" s="19">
        <v>1</v>
      </c>
      <c r="K104" s="19">
        <v>1</v>
      </c>
      <c r="L104" s="28">
        <v>0</v>
      </c>
      <c r="M104" s="35"/>
      <c r="N104" s="29">
        <v>0</v>
      </c>
      <c r="O104" s="21"/>
      <c r="P104" s="21"/>
      <c r="Q104" s="22">
        <v>86.79</v>
      </c>
      <c r="R104" s="22">
        <v>89.17</v>
      </c>
      <c r="S104" s="22">
        <f t="shared" si="14"/>
        <v>61.170620000000007</v>
      </c>
      <c r="V104" s="24">
        <v>145</v>
      </c>
      <c r="W104" s="159">
        <v>145</v>
      </c>
      <c r="X104" s="24">
        <f t="shared" si="18"/>
        <v>120.83333333333334</v>
      </c>
      <c r="Y104" s="24">
        <f t="shared" si="19"/>
        <v>84.1</v>
      </c>
      <c r="AB104" s="30">
        <f t="shared" si="16"/>
        <v>0.13344172959720405</v>
      </c>
      <c r="AC104" s="31">
        <f t="shared" si="15"/>
        <v>8.1627133333333219</v>
      </c>
      <c r="AD104" s="9" t="s">
        <v>636</v>
      </c>
      <c r="AE104" s="9" t="s">
        <v>1</v>
      </c>
      <c r="AF104" s="9" t="s">
        <v>637</v>
      </c>
    </row>
    <row r="105" spans="1:32">
      <c r="B105" s="9"/>
      <c r="C105" s="19">
        <v>3511830</v>
      </c>
      <c r="D105" s="19">
        <v>87</v>
      </c>
      <c r="E105" s="19" t="s">
        <v>40</v>
      </c>
      <c r="F105" s="19" t="s">
        <v>5</v>
      </c>
      <c r="G105" s="19" t="s">
        <v>592</v>
      </c>
      <c r="H105" s="19" t="s">
        <v>166</v>
      </c>
      <c r="I105" s="19"/>
      <c r="J105" s="19">
        <v>4</v>
      </c>
      <c r="K105" s="19">
        <v>4</v>
      </c>
      <c r="L105" s="28">
        <v>0</v>
      </c>
      <c r="M105" s="17"/>
      <c r="N105" s="29">
        <v>0</v>
      </c>
      <c r="O105" s="21"/>
      <c r="P105" s="21"/>
      <c r="Q105" s="22">
        <v>93.86</v>
      </c>
      <c r="R105" s="22">
        <v>97.45</v>
      </c>
      <c r="S105" s="22">
        <f t="shared" si="14"/>
        <v>66.850700000000003</v>
      </c>
      <c r="V105" s="24">
        <v>160</v>
      </c>
      <c r="W105" s="159">
        <v>160</v>
      </c>
      <c r="X105" s="24">
        <f t="shared" si="18"/>
        <v>133.33333333333334</v>
      </c>
      <c r="Y105" s="24">
        <f t="shared" si="19"/>
        <v>92.8</v>
      </c>
      <c r="AB105" s="30">
        <f t="shared" si="16"/>
        <v>0.14558760541525106</v>
      </c>
      <c r="AC105" s="31">
        <f t="shared" si="15"/>
        <v>9.7326333333333253</v>
      </c>
      <c r="AD105" s="9" t="s">
        <v>636</v>
      </c>
      <c r="AE105" s="9" t="s">
        <v>1</v>
      </c>
      <c r="AF105" s="9" t="s">
        <v>649</v>
      </c>
    </row>
    <row r="106" spans="1:32">
      <c r="A106" s="10" t="s">
        <v>919</v>
      </c>
      <c r="B106" s="19" t="s">
        <v>92</v>
      </c>
      <c r="C106" s="19">
        <v>3501170</v>
      </c>
      <c r="D106" s="19">
        <v>87</v>
      </c>
      <c r="E106" s="19" t="s">
        <v>40</v>
      </c>
      <c r="F106" s="19"/>
      <c r="G106" s="19" t="s">
        <v>592</v>
      </c>
      <c r="H106" s="19" t="s">
        <v>117</v>
      </c>
      <c r="I106" s="19">
        <v>4</v>
      </c>
      <c r="J106" s="19">
        <v>2</v>
      </c>
      <c r="K106" s="19">
        <v>2</v>
      </c>
      <c r="L106" s="28">
        <v>4</v>
      </c>
      <c r="M106" s="17"/>
      <c r="N106" s="128">
        <v>0</v>
      </c>
      <c r="O106" s="21"/>
      <c r="P106" s="21"/>
      <c r="Q106" s="22">
        <v>94.98</v>
      </c>
      <c r="R106" s="22">
        <v>91.11</v>
      </c>
      <c r="S106" s="22">
        <f t="shared" si="14"/>
        <v>62.501460000000002</v>
      </c>
      <c r="T106" s="18">
        <v>65.55</v>
      </c>
      <c r="V106" s="24">
        <v>140</v>
      </c>
      <c r="W106" s="162">
        <v>140</v>
      </c>
      <c r="X106" s="24">
        <f t="shared" si="18"/>
        <v>116.66666666666667</v>
      </c>
      <c r="Y106" s="24">
        <f t="shared" si="19"/>
        <v>81.199999999999989</v>
      </c>
      <c r="AB106" s="30">
        <f t="shared" si="16"/>
        <v>7.0641656477571396E-2</v>
      </c>
      <c r="AC106" s="31">
        <f t="shared" si="15"/>
        <v>4.4152066666666698</v>
      </c>
      <c r="AD106" s="9" t="s">
        <v>635</v>
      </c>
      <c r="AE106" s="9" t="s">
        <v>647</v>
      </c>
      <c r="AF106" s="9" t="s">
        <v>639</v>
      </c>
    </row>
    <row r="107" spans="1:32">
      <c r="B107" s="19"/>
      <c r="C107" s="19">
        <v>3562500</v>
      </c>
      <c r="D107" s="19">
        <v>87</v>
      </c>
      <c r="E107" s="19" t="s">
        <v>40</v>
      </c>
      <c r="F107" s="19"/>
      <c r="G107" s="19" t="s">
        <v>592</v>
      </c>
      <c r="H107" s="19" t="s">
        <v>477</v>
      </c>
      <c r="I107" s="19">
        <v>4</v>
      </c>
      <c r="J107" s="19"/>
      <c r="K107" s="19"/>
      <c r="L107" s="28"/>
      <c r="M107" s="17"/>
      <c r="N107" s="29">
        <v>0</v>
      </c>
      <c r="O107" s="21"/>
      <c r="P107" s="21"/>
      <c r="Q107" s="22">
        <v>94.98</v>
      </c>
      <c r="R107" s="22">
        <v>91.11</v>
      </c>
      <c r="S107" s="22">
        <f t="shared" si="14"/>
        <v>62.501460000000002</v>
      </c>
      <c r="T107" s="18">
        <v>72.83</v>
      </c>
      <c r="V107" s="24">
        <v>150</v>
      </c>
      <c r="W107" s="159">
        <v>150</v>
      </c>
      <c r="X107" s="24">
        <f t="shared" si="18"/>
        <v>125</v>
      </c>
      <c r="Y107" s="24">
        <f t="shared" si="19"/>
        <v>87</v>
      </c>
      <c r="AB107" s="30">
        <f t="shared" si="16"/>
        <v>0.147973183346437</v>
      </c>
      <c r="AC107" s="31">
        <f t="shared" si="15"/>
        <v>9.2485399999999984</v>
      </c>
      <c r="AD107" s="9" t="s">
        <v>1</v>
      </c>
      <c r="AE107" s="9" t="s">
        <v>650</v>
      </c>
      <c r="AF107" s="9" t="s">
        <v>639</v>
      </c>
    </row>
    <row r="108" spans="1:32">
      <c r="B108" s="19"/>
      <c r="C108" s="19">
        <v>3519130</v>
      </c>
      <c r="D108" s="19">
        <v>91</v>
      </c>
      <c r="E108" s="19" t="s">
        <v>40</v>
      </c>
      <c r="F108" s="19" t="s">
        <v>5</v>
      </c>
      <c r="G108" s="19" t="s">
        <v>592</v>
      </c>
      <c r="H108" s="19" t="s">
        <v>456</v>
      </c>
      <c r="I108" s="19"/>
      <c r="J108" s="19"/>
      <c r="K108" s="19"/>
      <c r="L108" s="28">
        <v>0</v>
      </c>
      <c r="M108" s="17"/>
      <c r="N108" s="29">
        <v>0</v>
      </c>
      <c r="O108" s="21"/>
      <c r="P108" s="21"/>
      <c r="Q108" s="22">
        <v>104.64</v>
      </c>
      <c r="R108" s="22">
        <v>103.23</v>
      </c>
      <c r="S108" s="22">
        <f t="shared" si="14"/>
        <v>70.815780000000004</v>
      </c>
      <c r="V108" s="24">
        <v>170</v>
      </c>
      <c r="W108" s="159">
        <v>175</v>
      </c>
      <c r="X108" s="24">
        <f t="shared" si="18"/>
        <v>145.83333333333334</v>
      </c>
      <c r="Y108" s="24">
        <f t="shared" si="19"/>
        <v>101.5</v>
      </c>
      <c r="AB108" s="30">
        <f t="shared" si="16"/>
        <v>0.18382277697616722</v>
      </c>
      <c r="AC108" s="31">
        <f t="shared" si="15"/>
        <v>13.017553333333325</v>
      </c>
      <c r="AD108" s="9" t="s">
        <v>1</v>
      </c>
      <c r="AE108" s="9" t="s">
        <v>647</v>
      </c>
      <c r="AF108" s="9" t="s">
        <v>641</v>
      </c>
    </row>
    <row r="109" spans="1:32">
      <c r="B109" s="19"/>
      <c r="C109" s="19">
        <v>3502290</v>
      </c>
      <c r="D109" s="19">
        <v>91</v>
      </c>
      <c r="E109" s="19" t="s">
        <v>40</v>
      </c>
      <c r="F109" s="19" t="s">
        <v>354</v>
      </c>
      <c r="G109" s="19" t="s">
        <v>592</v>
      </c>
      <c r="H109" s="19" t="s">
        <v>117</v>
      </c>
      <c r="I109" s="19"/>
      <c r="J109" s="19"/>
      <c r="K109" s="19"/>
      <c r="L109" s="28">
        <v>0</v>
      </c>
      <c r="M109" s="17"/>
      <c r="N109" s="29">
        <v>0</v>
      </c>
      <c r="O109" s="21"/>
      <c r="P109" s="21"/>
      <c r="Q109" s="22">
        <v>125.52</v>
      </c>
      <c r="R109" s="22">
        <v>123.87</v>
      </c>
      <c r="S109" s="22">
        <f t="shared" si="14"/>
        <v>84.974820000000008</v>
      </c>
      <c r="V109" s="24">
        <v>205</v>
      </c>
      <c r="W109" s="159">
        <v>210</v>
      </c>
      <c r="X109" s="24">
        <f t="shared" si="18"/>
        <v>175</v>
      </c>
      <c r="Y109" s="24">
        <f t="shared" si="19"/>
        <v>121.8</v>
      </c>
      <c r="AB109" s="30">
        <f t="shared" si="16"/>
        <v>0.18564534764533763</v>
      </c>
      <c r="AC109" s="31">
        <f t="shared" si="15"/>
        <v>15.775179999999992</v>
      </c>
      <c r="AD109" s="9" t="s">
        <v>635</v>
      </c>
      <c r="AE109" s="9" t="s">
        <v>647</v>
      </c>
      <c r="AF109" s="9" t="s">
        <v>641</v>
      </c>
    </row>
    <row r="110" spans="1:32">
      <c r="B110" s="19" t="s">
        <v>62</v>
      </c>
      <c r="C110" s="19">
        <v>3562540</v>
      </c>
      <c r="D110" s="19">
        <v>91</v>
      </c>
      <c r="E110" s="19" t="s">
        <v>40</v>
      </c>
      <c r="F110" s="19"/>
      <c r="G110" s="19" t="s">
        <v>592</v>
      </c>
      <c r="H110" s="19" t="s">
        <v>477</v>
      </c>
      <c r="I110" s="19">
        <v>4</v>
      </c>
      <c r="J110" s="19">
        <v>236</v>
      </c>
      <c r="K110" s="19">
        <v>176</v>
      </c>
      <c r="L110" s="28">
        <v>350</v>
      </c>
      <c r="M110" s="17"/>
      <c r="N110" s="29">
        <v>150</v>
      </c>
      <c r="O110" s="21"/>
      <c r="P110" s="21"/>
      <c r="Q110" s="22">
        <v>75.98</v>
      </c>
      <c r="R110" s="22">
        <v>75.64</v>
      </c>
      <c r="S110" s="22">
        <f t="shared" si="14"/>
        <v>51.889040000000001</v>
      </c>
      <c r="T110" s="18">
        <v>52.12</v>
      </c>
      <c r="V110" s="24">
        <v>118</v>
      </c>
      <c r="W110" s="159">
        <v>120</v>
      </c>
      <c r="X110" s="24">
        <f t="shared" si="18"/>
        <v>100</v>
      </c>
      <c r="Y110" s="24">
        <f t="shared" si="19"/>
        <v>69.599999999999994</v>
      </c>
      <c r="AB110" s="30">
        <f t="shared" si="16"/>
        <v>0.10331584473329997</v>
      </c>
      <c r="AC110" s="31">
        <f t="shared" si="15"/>
        <v>5.3609599999999915</v>
      </c>
      <c r="AD110" s="9" t="s">
        <v>1</v>
      </c>
      <c r="AE110" s="9" t="s">
        <v>650</v>
      </c>
      <c r="AF110" s="9" t="s">
        <v>639</v>
      </c>
    </row>
    <row r="111" spans="1:32">
      <c r="B111" s="9"/>
      <c r="C111" s="116">
        <v>3502590</v>
      </c>
      <c r="D111" s="19">
        <v>91</v>
      </c>
      <c r="E111" s="19" t="s">
        <v>42</v>
      </c>
      <c r="F111" s="19" t="s">
        <v>0</v>
      </c>
      <c r="G111" s="19" t="s">
        <v>592</v>
      </c>
      <c r="H111" s="116" t="s">
        <v>117</v>
      </c>
      <c r="I111" s="19"/>
      <c r="J111" s="19">
        <v>27</v>
      </c>
      <c r="K111" s="19">
        <v>21</v>
      </c>
      <c r="L111" s="118"/>
      <c r="M111" s="17"/>
      <c r="N111" s="119"/>
      <c r="O111" s="21"/>
      <c r="P111" s="21"/>
      <c r="S111" s="22">
        <f t="shared" si="14"/>
        <v>0</v>
      </c>
      <c r="V111" s="24">
        <v>125</v>
      </c>
      <c r="W111" s="150"/>
      <c r="X111" s="24">
        <f t="shared" si="18"/>
        <v>0</v>
      </c>
      <c r="Y111" s="24">
        <f t="shared" si="19"/>
        <v>0</v>
      </c>
      <c r="AB111" s="30" t="e">
        <f t="shared" si="16"/>
        <v>#DIV/0!</v>
      </c>
      <c r="AC111" s="31">
        <f t="shared" si="15"/>
        <v>-0.75</v>
      </c>
      <c r="AD111" s="9" t="s">
        <v>636</v>
      </c>
      <c r="AE111" s="9" t="s">
        <v>647</v>
      </c>
      <c r="AF111" s="9" t="s">
        <v>639</v>
      </c>
    </row>
    <row r="112" spans="1:32">
      <c r="B112" s="19"/>
      <c r="C112" s="19">
        <v>3562090</v>
      </c>
      <c r="D112" s="19">
        <v>91</v>
      </c>
      <c r="E112" s="19" t="s">
        <v>40</v>
      </c>
      <c r="F112" s="19"/>
      <c r="G112" s="19" t="s">
        <v>592</v>
      </c>
      <c r="H112" s="19" t="s">
        <v>456</v>
      </c>
      <c r="I112" s="19"/>
      <c r="J112" s="19">
        <v>21</v>
      </c>
      <c r="K112" s="19">
        <v>12</v>
      </c>
      <c r="L112" s="28"/>
      <c r="M112" s="17"/>
      <c r="N112" s="29">
        <v>20</v>
      </c>
      <c r="O112" s="21"/>
      <c r="P112" s="21"/>
      <c r="Q112" s="22">
        <v>75.98</v>
      </c>
      <c r="R112" s="22">
        <v>75.64</v>
      </c>
      <c r="S112" s="22">
        <f t="shared" si="14"/>
        <v>51.889040000000001</v>
      </c>
      <c r="T112" s="18">
        <v>52.12</v>
      </c>
      <c r="V112" s="24">
        <v>125</v>
      </c>
      <c r="W112" s="160">
        <v>125</v>
      </c>
      <c r="X112" s="24">
        <f t="shared" si="18"/>
        <v>104.16666666666667</v>
      </c>
      <c r="Y112" s="24">
        <f t="shared" si="19"/>
        <v>72.5</v>
      </c>
      <c r="AB112" s="30">
        <f t="shared" si="16"/>
        <v>0.14988958490399248</v>
      </c>
      <c r="AC112" s="31">
        <f t="shared" si="15"/>
        <v>7.7776266666666629</v>
      </c>
      <c r="AD112" s="9" t="s">
        <v>647</v>
      </c>
      <c r="AE112" s="9" t="s">
        <v>647</v>
      </c>
      <c r="AF112" s="9" t="s">
        <v>639</v>
      </c>
    </row>
    <row r="113" spans="2:32">
      <c r="B113" s="19"/>
      <c r="C113" s="19">
        <v>3561930</v>
      </c>
      <c r="D113" s="19">
        <v>91</v>
      </c>
      <c r="E113" s="19" t="s">
        <v>42</v>
      </c>
      <c r="F113" s="19" t="s">
        <v>0</v>
      </c>
      <c r="G113" s="19" t="s">
        <v>592</v>
      </c>
      <c r="H113" s="19" t="s">
        <v>477</v>
      </c>
      <c r="I113" s="19">
        <v>13</v>
      </c>
      <c r="J113" s="19">
        <v>183</v>
      </c>
      <c r="K113" s="19">
        <v>130</v>
      </c>
      <c r="L113" s="28"/>
      <c r="M113" s="17"/>
      <c r="N113" s="29">
        <v>50</v>
      </c>
      <c r="O113" s="21"/>
      <c r="P113" s="21"/>
      <c r="Q113" s="22">
        <v>80.12</v>
      </c>
      <c r="R113" s="22">
        <v>76.81</v>
      </c>
      <c r="S113" s="22">
        <f t="shared" si="14"/>
        <v>52.691660000000006</v>
      </c>
      <c r="T113" s="18">
        <v>55.04</v>
      </c>
      <c r="V113" s="24">
        <v>125</v>
      </c>
      <c r="W113" s="160">
        <v>125</v>
      </c>
      <c r="X113" s="24">
        <f t="shared" si="18"/>
        <v>104.16666666666667</v>
      </c>
      <c r="Y113" s="24">
        <f t="shared" si="19"/>
        <v>72.5</v>
      </c>
      <c r="AB113" s="30">
        <f t="shared" si="16"/>
        <v>0.13237401643194877</v>
      </c>
      <c r="AC113" s="31">
        <f t="shared" si="15"/>
        <v>6.9750066666666584</v>
      </c>
      <c r="AD113" s="9" t="s">
        <v>1</v>
      </c>
      <c r="AE113" s="9" t="s">
        <v>650</v>
      </c>
      <c r="AF113" s="9" t="s">
        <v>639</v>
      </c>
    </row>
    <row r="114" spans="2:32">
      <c r="B114" s="19"/>
      <c r="C114" s="19">
        <v>3507320</v>
      </c>
      <c r="D114" s="19">
        <v>91</v>
      </c>
      <c r="E114" s="19" t="s">
        <v>40</v>
      </c>
      <c r="F114" s="19"/>
      <c r="G114" s="19" t="s">
        <v>592</v>
      </c>
      <c r="H114" s="19" t="s">
        <v>117</v>
      </c>
      <c r="I114" s="19"/>
      <c r="J114" s="19"/>
      <c r="K114" s="19"/>
      <c r="L114" s="28"/>
      <c r="M114" s="17"/>
      <c r="N114" s="29">
        <v>2</v>
      </c>
      <c r="O114" s="21"/>
      <c r="P114" s="21"/>
      <c r="R114" s="22">
        <v>75.64</v>
      </c>
      <c r="S114" s="22">
        <f>R114*S$4</f>
        <v>51.889040000000001</v>
      </c>
      <c r="W114" s="160">
        <v>125</v>
      </c>
      <c r="X114" s="24">
        <f>W114/1.2</f>
        <v>104.16666666666667</v>
      </c>
      <c r="Y114" s="24">
        <f>W114*AB$4</f>
        <v>72.5</v>
      </c>
      <c r="AB114" s="30">
        <f>(X114*AB$4-0.75-S114)/S114</f>
        <v>0.14988958490399248</v>
      </c>
      <c r="AC114" s="31">
        <f>X114*AB$4-0.75-S114</f>
        <v>7.7776266666666629</v>
      </c>
      <c r="AD114" s="9" t="s">
        <v>636</v>
      </c>
      <c r="AE114" s="9" t="s">
        <v>647</v>
      </c>
      <c r="AF114" s="9" t="s">
        <v>639</v>
      </c>
    </row>
    <row r="115" spans="2:32">
      <c r="B115" s="19"/>
      <c r="C115" s="19">
        <v>3509880</v>
      </c>
      <c r="D115" s="19">
        <v>91</v>
      </c>
      <c r="E115" s="19" t="s">
        <v>42</v>
      </c>
      <c r="F115" s="19" t="s">
        <v>0</v>
      </c>
      <c r="G115" s="19" t="s">
        <v>592</v>
      </c>
      <c r="H115" s="19" t="s">
        <v>159</v>
      </c>
      <c r="I115" s="19">
        <v>2</v>
      </c>
      <c r="J115" s="19">
        <v>8</v>
      </c>
      <c r="K115" s="19">
        <v>5</v>
      </c>
      <c r="L115" s="28"/>
      <c r="M115" s="17"/>
      <c r="N115" s="29">
        <v>0</v>
      </c>
      <c r="O115" s="21"/>
      <c r="P115" s="21"/>
      <c r="Q115" s="22">
        <v>80.12</v>
      </c>
      <c r="R115" s="22">
        <v>76.81</v>
      </c>
      <c r="S115" s="22">
        <f t="shared" si="14"/>
        <v>52.691660000000006</v>
      </c>
      <c r="T115" s="18">
        <v>54.97</v>
      </c>
      <c r="V115" s="24">
        <v>130</v>
      </c>
      <c r="W115" s="160">
        <v>125</v>
      </c>
      <c r="X115" s="24">
        <f t="shared" si="18"/>
        <v>104.16666666666667</v>
      </c>
      <c r="Y115" s="24">
        <f t="shared" si="19"/>
        <v>72.5</v>
      </c>
      <c r="AB115" s="30">
        <f t="shared" si="16"/>
        <v>0.13237401643194877</v>
      </c>
      <c r="AC115" s="31">
        <f t="shared" si="15"/>
        <v>6.9750066666666584</v>
      </c>
      <c r="AD115" s="9" t="s">
        <v>636</v>
      </c>
      <c r="AE115" s="9" t="s">
        <v>1</v>
      </c>
      <c r="AF115" s="9" t="s">
        <v>639</v>
      </c>
    </row>
    <row r="116" spans="2:32">
      <c r="B116" s="19"/>
      <c r="C116" s="19">
        <v>3560690</v>
      </c>
      <c r="D116" s="19">
        <v>94</v>
      </c>
      <c r="E116" s="19" t="s">
        <v>40</v>
      </c>
      <c r="F116" s="19" t="s">
        <v>5</v>
      </c>
      <c r="G116" s="19" t="s">
        <v>592</v>
      </c>
      <c r="H116" s="17" t="s">
        <v>456</v>
      </c>
      <c r="I116" s="19"/>
      <c r="J116" s="44">
        <v>4</v>
      </c>
      <c r="K116" s="44">
        <v>2</v>
      </c>
      <c r="L116" s="28">
        <v>0</v>
      </c>
      <c r="M116" s="17"/>
      <c r="N116" s="29">
        <v>4</v>
      </c>
      <c r="O116" s="21"/>
      <c r="P116" s="21"/>
      <c r="Q116" s="22">
        <v>83.81</v>
      </c>
      <c r="R116" s="22">
        <v>82.77</v>
      </c>
      <c r="S116" s="22">
        <f t="shared" si="14"/>
        <v>56.78022</v>
      </c>
      <c r="V116" s="24">
        <v>140</v>
      </c>
      <c r="W116" s="159">
        <v>135</v>
      </c>
      <c r="X116" s="24">
        <f t="shared" si="18"/>
        <v>112.5</v>
      </c>
      <c r="Y116" s="24">
        <f t="shared" si="19"/>
        <v>78.3</v>
      </c>
      <c r="AB116" s="30">
        <f t="shared" si="16"/>
        <v>0.13595896599203033</v>
      </c>
      <c r="AC116" s="31">
        <f t="shared" si="15"/>
        <v>7.7197800000000001</v>
      </c>
      <c r="AD116" s="9" t="s">
        <v>647</v>
      </c>
      <c r="AE116" s="9" t="s">
        <v>647</v>
      </c>
      <c r="AF116" s="9" t="s">
        <v>641</v>
      </c>
    </row>
    <row r="117" spans="2:32">
      <c r="B117" s="19"/>
      <c r="C117" s="19">
        <v>3521180</v>
      </c>
      <c r="D117" s="19">
        <v>91</v>
      </c>
      <c r="E117" s="19" t="s">
        <v>40</v>
      </c>
      <c r="F117" s="19" t="s">
        <v>356</v>
      </c>
      <c r="G117" s="19" t="s">
        <v>592</v>
      </c>
      <c r="H117" s="19" t="s">
        <v>166</v>
      </c>
      <c r="I117" s="19"/>
      <c r="J117" s="19">
        <v>4</v>
      </c>
      <c r="K117" s="19">
        <v>4</v>
      </c>
      <c r="L117" s="28">
        <v>0</v>
      </c>
      <c r="M117" s="17"/>
      <c r="N117" s="29">
        <v>0</v>
      </c>
      <c r="O117" s="21"/>
      <c r="P117" s="21"/>
      <c r="Q117" s="22">
        <v>90.88</v>
      </c>
      <c r="R117" s="22">
        <v>89.87</v>
      </c>
      <c r="S117" s="22">
        <f t="shared" si="14"/>
        <v>61.65082000000001</v>
      </c>
      <c r="V117" s="24">
        <v>150</v>
      </c>
      <c r="W117" s="159">
        <v>150</v>
      </c>
      <c r="X117" s="24">
        <f t="shared" si="18"/>
        <v>125</v>
      </c>
      <c r="Y117" s="24">
        <f t="shared" si="19"/>
        <v>87</v>
      </c>
      <c r="AB117" s="30">
        <f t="shared" si="16"/>
        <v>0.16381258189266562</v>
      </c>
      <c r="AC117" s="31">
        <f t="shared" si="15"/>
        <v>10.09917999999999</v>
      </c>
      <c r="AD117" s="9" t="s">
        <v>643</v>
      </c>
      <c r="AE117" s="9" t="s">
        <v>1</v>
      </c>
      <c r="AF117" s="9" t="s">
        <v>649</v>
      </c>
    </row>
    <row r="118" spans="2:32">
      <c r="B118" s="19" t="s">
        <v>63</v>
      </c>
      <c r="C118" s="19">
        <v>3563560</v>
      </c>
      <c r="D118" s="19">
        <v>93</v>
      </c>
      <c r="E118" s="19" t="s">
        <v>40</v>
      </c>
      <c r="F118" s="19"/>
      <c r="G118" s="19" t="s">
        <v>592</v>
      </c>
      <c r="H118" s="19" t="s">
        <v>477</v>
      </c>
      <c r="I118" s="19">
        <v>2</v>
      </c>
      <c r="J118" s="19">
        <v>62</v>
      </c>
      <c r="K118" s="19">
        <v>38</v>
      </c>
      <c r="L118" s="28">
        <v>40</v>
      </c>
      <c r="M118" s="17"/>
      <c r="N118" s="29">
        <v>20</v>
      </c>
      <c r="O118" s="21"/>
      <c r="P118" s="21"/>
      <c r="Q118" s="22">
        <v>127.76</v>
      </c>
      <c r="R118" s="22">
        <v>122.5</v>
      </c>
      <c r="S118" s="22">
        <f t="shared" si="14"/>
        <v>84.035000000000011</v>
      </c>
      <c r="T118" s="18">
        <v>87.64</v>
      </c>
      <c r="V118" s="24">
        <v>200</v>
      </c>
      <c r="W118" s="159">
        <v>195</v>
      </c>
      <c r="X118" s="24">
        <f t="shared" si="18"/>
        <v>162.5</v>
      </c>
      <c r="Y118" s="24">
        <f t="shared" si="19"/>
        <v>113.1</v>
      </c>
      <c r="AB118" s="30">
        <f t="shared" si="16"/>
        <v>0.11263164157791382</v>
      </c>
      <c r="AC118" s="31">
        <f t="shared" si="15"/>
        <v>9.4649999999999892</v>
      </c>
      <c r="AD118" s="9" t="s">
        <v>1</v>
      </c>
      <c r="AE118" s="9" t="s">
        <v>650</v>
      </c>
      <c r="AF118" s="9" t="s">
        <v>639</v>
      </c>
    </row>
    <row r="119" spans="2:32">
      <c r="B119" s="19"/>
      <c r="C119" s="19">
        <v>3560660</v>
      </c>
      <c r="D119" s="19">
        <v>97</v>
      </c>
      <c r="E119" s="19" t="s">
        <v>41</v>
      </c>
      <c r="F119" s="19" t="s">
        <v>5</v>
      </c>
      <c r="G119" s="19" t="s">
        <v>592</v>
      </c>
      <c r="H119" s="19" t="s">
        <v>456</v>
      </c>
      <c r="I119" s="19"/>
      <c r="J119" s="19">
        <v>4</v>
      </c>
      <c r="K119" s="19">
        <v>4</v>
      </c>
      <c r="L119" s="28"/>
      <c r="M119" s="17"/>
      <c r="N119" s="29">
        <v>0</v>
      </c>
      <c r="O119" s="21"/>
      <c r="P119" s="21"/>
      <c r="Q119" s="22">
        <v>137.72</v>
      </c>
      <c r="R119" s="22">
        <v>133.16</v>
      </c>
      <c r="S119" s="22">
        <f t="shared" si="14"/>
        <v>91.347760000000008</v>
      </c>
      <c r="V119" s="24">
        <v>220</v>
      </c>
      <c r="W119" s="159">
        <v>220</v>
      </c>
      <c r="X119" s="24">
        <f t="shared" si="18"/>
        <v>183.33333333333334</v>
      </c>
      <c r="Y119" s="24">
        <f t="shared" si="19"/>
        <v>127.6</v>
      </c>
      <c r="AB119" s="30">
        <f t="shared" si="16"/>
        <v>0.15583932581744006</v>
      </c>
      <c r="AC119" s="31">
        <f t="shared" si="15"/>
        <v>14.235573333333321</v>
      </c>
      <c r="AD119" s="9" t="s">
        <v>647</v>
      </c>
      <c r="AE119" s="9" t="s">
        <v>647</v>
      </c>
      <c r="AF119" s="9" t="s">
        <v>641</v>
      </c>
    </row>
    <row r="120" spans="2:32">
      <c r="B120" s="19" t="s">
        <v>157</v>
      </c>
      <c r="C120" s="116">
        <v>3500930</v>
      </c>
      <c r="D120" s="19">
        <v>95</v>
      </c>
      <c r="E120" s="19" t="s">
        <v>42</v>
      </c>
      <c r="F120" s="19"/>
      <c r="G120" s="19" t="s">
        <v>592</v>
      </c>
      <c r="H120" s="116" t="s">
        <v>117</v>
      </c>
      <c r="I120" s="19"/>
      <c r="J120" s="19">
        <v>10</v>
      </c>
      <c r="K120" s="19">
        <v>10</v>
      </c>
      <c r="L120" s="118"/>
      <c r="M120" s="17"/>
      <c r="N120" s="119"/>
      <c r="O120" s="21"/>
      <c r="P120" s="21"/>
      <c r="Q120" s="22">
        <v>132.91999999999999</v>
      </c>
      <c r="R120" s="22">
        <v>131.35</v>
      </c>
      <c r="S120" s="22">
        <f t="shared" si="14"/>
        <v>90.106099999999998</v>
      </c>
      <c r="V120" s="24">
        <v>210</v>
      </c>
      <c r="W120" s="151"/>
      <c r="X120" s="24">
        <f t="shared" si="18"/>
        <v>0</v>
      </c>
      <c r="Y120" s="24">
        <f t="shared" si="19"/>
        <v>0</v>
      </c>
      <c r="AB120" s="30">
        <f t="shared" si="16"/>
        <v>-1.0083235208271137</v>
      </c>
      <c r="AC120" s="31">
        <f t="shared" si="15"/>
        <v>-90.856099999999998</v>
      </c>
      <c r="AD120" s="9" t="s">
        <v>636</v>
      </c>
      <c r="AE120" s="9" t="s">
        <v>647</v>
      </c>
      <c r="AF120" s="9" t="s">
        <v>639</v>
      </c>
    </row>
    <row r="121" spans="2:32">
      <c r="B121" s="19" t="s">
        <v>157</v>
      </c>
      <c r="C121" s="19">
        <v>3562450</v>
      </c>
      <c r="D121" s="19">
        <v>95</v>
      </c>
      <c r="E121" s="19" t="s">
        <v>41</v>
      </c>
      <c r="F121" s="19"/>
      <c r="G121" s="19" t="s">
        <v>592</v>
      </c>
      <c r="H121" s="19" t="s">
        <v>477</v>
      </c>
      <c r="I121" s="19">
        <v>4</v>
      </c>
      <c r="J121" s="19" t="s">
        <v>939</v>
      </c>
      <c r="K121" s="19" t="s">
        <v>940</v>
      </c>
      <c r="L121" s="28">
        <v>32</v>
      </c>
      <c r="M121" s="17"/>
      <c r="N121" s="29">
        <v>12</v>
      </c>
      <c r="O121" s="21"/>
      <c r="P121" s="21"/>
      <c r="Q121" s="22">
        <v>136.97999999999999</v>
      </c>
      <c r="R121" s="22">
        <v>135.33000000000001</v>
      </c>
      <c r="S121" s="22">
        <f t="shared" si="14"/>
        <v>92.83638000000002</v>
      </c>
      <c r="T121" s="18">
        <v>93.97</v>
      </c>
      <c r="V121" s="24">
        <v>215</v>
      </c>
      <c r="W121" s="159">
        <v>215</v>
      </c>
      <c r="X121" s="24">
        <f t="shared" si="18"/>
        <v>179.16666666666669</v>
      </c>
      <c r="Y121" s="24">
        <f t="shared" si="19"/>
        <v>124.69999999999999</v>
      </c>
      <c r="AB121" s="30">
        <f t="shared" si="16"/>
        <v>0.111274121919302</v>
      </c>
      <c r="AC121" s="31">
        <f t="shared" si="15"/>
        <v>10.330286666666652</v>
      </c>
      <c r="AD121" s="9" t="s">
        <v>1</v>
      </c>
      <c r="AE121" s="9" t="s">
        <v>650</v>
      </c>
      <c r="AF121" s="9" t="s">
        <v>639</v>
      </c>
    </row>
    <row r="122" spans="2:32">
      <c r="B122" s="19"/>
      <c r="C122" s="19">
        <v>3560680</v>
      </c>
      <c r="D122" s="19">
        <v>99</v>
      </c>
      <c r="E122" s="19" t="s">
        <v>162</v>
      </c>
      <c r="F122" s="19" t="s">
        <v>5</v>
      </c>
      <c r="G122" s="19" t="s">
        <v>592</v>
      </c>
      <c r="H122" s="19" t="s">
        <v>456</v>
      </c>
      <c r="I122" s="19"/>
      <c r="J122" s="19"/>
      <c r="K122" s="19"/>
      <c r="L122" s="28">
        <v>0</v>
      </c>
      <c r="M122" s="17"/>
      <c r="N122" s="29">
        <v>0</v>
      </c>
      <c r="O122" s="21"/>
      <c r="P122" s="21"/>
      <c r="Q122" s="22">
        <v>141.78</v>
      </c>
      <c r="R122" s="22">
        <v>140.08000000000001</v>
      </c>
      <c r="S122" s="22">
        <f t="shared" si="14"/>
        <v>96.094880000000018</v>
      </c>
      <c r="V122" s="24">
        <v>230</v>
      </c>
      <c r="W122" s="159">
        <v>230</v>
      </c>
      <c r="X122" s="24">
        <f t="shared" si="18"/>
        <v>191.66666666666669</v>
      </c>
      <c r="Y122" s="24">
        <f t="shared" si="19"/>
        <v>133.39999999999998</v>
      </c>
      <c r="AB122" s="30">
        <f t="shared" si="16"/>
        <v>0.14903797857561871</v>
      </c>
      <c r="AC122" s="31">
        <f t="shared" si="15"/>
        <v>14.321786666666654</v>
      </c>
      <c r="AD122" s="9" t="s">
        <v>647</v>
      </c>
      <c r="AE122" s="9" t="s">
        <v>647</v>
      </c>
      <c r="AF122" s="9" t="s">
        <v>641</v>
      </c>
    </row>
    <row r="123" spans="2:32">
      <c r="B123" s="19"/>
      <c r="C123" s="19">
        <v>3561120</v>
      </c>
      <c r="D123" s="19">
        <v>95</v>
      </c>
      <c r="E123" s="19" t="s">
        <v>41</v>
      </c>
      <c r="F123" s="19" t="s">
        <v>356</v>
      </c>
      <c r="G123" s="19" t="s">
        <v>592</v>
      </c>
      <c r="H123" s="19" t="s">
        <v>117</v>
      </c>
      <c r="I123" s="19"/>
      <c r="J123" s="19"/>
      <c r="K123" s="19"/>
      <c r="L123" s="28">
        <v>0</v>
      </c>
      <c r="M123" s="17"/>
      <c r="N123" s="29">
        <v>0</v>
      </c>
      <c r="O123" s="21"/>
      <c r="P123" s="21"/>
      <c r="Q123" s="22">
        <v>144.74</v>
      </c>
      <c r="R123" s="22">
        <v>142.85</v>
      </c>
      <c r="S123" s="22">
        <f t="shared" si="14"/>
        <v>97.995100000000008</v>
      </c>
      <c r="V123" s="24">
        <v>245</v>
      </c>
      <c r="W123" s="159">
        <v>245</v>
      </c>
      <c r="X123" s="24">
        <f t="shared" si="18"/>
        <v>204.16666666666669</v>
      </c>
      <c r="Y123" s="24">
        <f t="shared" si="19"/>
        <v>142.1</v>
      </c>
      <c r="AB123" s="30">
        <f t="shared" si="16"/>
        <v>0.20074030912429972</v>
      </c>
      <c r="AC123" s="31">
        <f t="shared" si="15"/>
        <v>19.671566666666664</v>
      </c>
      <c r="AD123" s="9" t="s">
        <v>636</v>
      </c>
      <c r="AE123" s="9" t="s">
        <v>647</v>
      </c>
      <c r="AF123" s="9" t="s">
        <v>639</v>
      </c>
    </row>
    <row r="124" spans="2:32">
      <c r="B124" s="19" t="s">
        <v>230</v>
      </c>
      <c r="C124" s="19">
        <v>3561990</v>
      </c>
      <c r="D124" s="19">
        <v>95</v>
      </c>
      <c r="E124" s="19" t="s">
        <v>42</v>
      </c>
      <c r="F124" s="19" t="s">
        <v>5</v>
      </c>
      <c r="G124" s="19" t="s">
        <v>592</v>
      </c>
      <c r="H124" s="19" t="s">
        <v>477</v>
      </c>
      <c r="I124" s="19">
        <v>4</v>
      </c>
      <c r="J124" s="19">
        <v>3</v>
      </c>
      <c r="K124" s="19"/>
      <c r="L124" s="28">
        <v>4</v>
      </c>
      <c r="M124" s="17"/>
      <c r="N124" s="29">
        <v>0</v>
      </c>
      <c r="O124" s="21"/>
      <c r="P124" s="21"/>
      <c r="Q124" s="22">
        <v>146.22</v>
      </c>
      <c r="R124" s="22">
        <v>139.88999999999999</v>
      </c>
      <c r="S124" s="22">
        <f t="shared" si="14"/>
        <v>95.96454</v>
      </c>
      <c r="T124" s="18">
        <v>100.31</v>
      </c>
      <c r="V124" s="24">
        <v>240</v>
      </c>
      <c r="W124" s="159">
        <v>230</v>
      </c>
      <c r="X124" s="24">
        <f t="shared" si="18"/>
        <v>191.66666666666669</v>
      </c>
      <c r="Y124" s="24">
        <f t="shared" si="19"/>
        <v>133.39999999999998</v>
      </c>
      <c r="AB124" s="30">
        <f t="shared" si="16"/>
        <v>0.15059861347396311</v>
      </c>
      <c r="AC124" s="31">
        <f t="shared" si="15"/>
        <v>14.452126666666672</v>
      </c>
      <c r="AD124" s="9" t="s">
        <v>1</v>
      </c>
      <c r="AE124" s="9" t="s">
        <v>647</v>
      </c>
      <c r="AF124" s="9" t="s">
        <v>641</v>
      </c>
    </row>
    <row r="125" spans="2:32">
      <c r="B125" s="19"/>
      <c r="C125" s="19">
        <v>3507990</v>
      </c>
      <c r="D125" s="19">
        <v>91</v>
      </c>
      <c r="E125" s="19" t="s">
        <v>42</v>
      </c>
      <c r="F125" s="19" t="s">
        <v>356</v>
      </c>
      <c r="G125" s="19" t="s">
        <v>592</v>
      </c>
      <c r="H125" s="19" t="s">
        <v>117</v>
      </c>
      <c r="I125" s="19"/>
      <c r="J125" s="19"/>
      <c r="K125" s="19"/>
      <c r="L125" s="28"/>
      <c r="M125" s="17"/>
      <c r="N125" s="29">
        <v>0</v>
      </c>
      <c r="O125" s="21"/>
      <c r="P125" s="21"/>
      <c r="Q125" s="22">
        <v>170.22</v>
      </c>
      <c r="R125" s="22">
        <v>168.19</v>
      </c>
      <c r="S125" s="22">
        <f t="shared" si="14"/>
        <v>115.37834000000001</v>
      </c>
      <c r="V125" s="24">
        <v>280</v>
      </c>
      <c r="W125" s="159">
        <v>285</v>
      </c>
      <c r="X125" s="24">
        <f t="shared" si="18"/>
        <v>237.5</v>
      </c>
      <c r="Y125" s="24">
        <f t="shared" si="19"/>
        <v>165.29999999999998</v>
      </c>
      <c r="AB125" s="30">
        <f t="shared" si="16"/>
        <v>0.18739791194777106</v>
      </c>
      <c r="AC125" s="31">
        <f t="shared" si="15"/>
        <v>21.621659999999991</v>
      </c>
      <c r="AD125" s="9" t="s">
        <v>635</v>
      </c>
      <c r="AE125" s="9" t="s">
        <v>647</v>
      </c>
      <c r="AF125" s="9" t="s">
        <v>639</v>
      </c>
    </row>
    <row r="126" spans="2:32">
      <c r="B126" s="19" t="s">
        <v>155</v>
      </c>
      <c r="C126" s="17">
        <v>3566500</v>
      </c>
      <c r="D126" s="19">
        <v>94</v>
      </c>
      <c r="E126" s="19" t="s">
        <v>41</v>
      </c>
      <c r="F126" s="19"/>
      <c r="G126" s="19" t="s">
        <v>592</v>
      </c>
      <c r="H126" s="19" t="s">
        <v>477</v>
      </c>
      <c r="I126" s="44">
        <v>8</v>
      </c>
      <c r="J126" s="19">
        <v>47</v>
      </c>
      <c r="K126" s="19">
        <v>24</v>
      </c>
      <c r="L126" s="28">
        <v>40</v>
      </c>
      <c r="M126" s="17"/>
      <c r="N126" s="29">
        <v>12</v>
      </c>
      <c r="O126" s="21"/>
      <c r="P126" s="21"/>
      <c r="Q126" s="22">
        <v>152.86000000000001</v>
      </c>
      <c r="R126" s="22">
        <v>153.99</v>
      </c>
      <c r="S126" s="22">
        <f t="shared" si="14"/>
        <v>105.63714000000002</v>
      </c>
      <c r="T126" s="18">
        <v>104.86</v>
      </c>
      <c r="V126" s="24">
        <v>240</v>
      </c>
      <c r="W126" s="159">
        <v>240</v>
      </c>
      <c r="X126" s="24">
        <f t="shared" si="18"/>
        <v>200</v>
      </c>
      <c r="Y126" s="24">
        <f t="shared" si="19"/>
        <v>139.19999999999999</v>
      </c>
      <c r="AB126" s="30">
        <f t="shared" si="16"/>
        <v>9.0998866497142644E-2</v>
      </c>
      <c r="AC126" s="31">
        <f t="shared" si="15"/>
        <v>9.6128599999999693</v>
      </c>
      <c r="AD126" s="9" t="s">
        <v>1</v>
      </c>
      <c r="AE126" s="9" t="s">
        <v>650</v>
      </c>
      <c r="AF126" s="9" t="s">
        <v>639</v>
      </c>
    </row>
    <row r="127" spans="2:32">
      <c r="B127" s="9"/>
      <c r="C127" s="116">
        <v>3502370</v>
      </c>
      <c r="D127" s="19">
        <v>94</v>
      </c>
      <c r="E127" s="19" t="s">
        <v>41</v>
      </c>
      <c r="F127" s="19"/>
      <c r="G127" s="19" t="s">
        <v>592</v>
      </c>
      <c r="H127" s="19" t="s">
        <v>117</v>
      </c>
      <c r="I127" s="19"/>
      <c r="J127" s="19">
        <v>6</v>
      </c>
      <c r="K127" s="19">
        <v>5</v>
      </c>
      <c r="L127" s="122"/>
      <c r="M127" s="9"/>
      <c r="N127" s="123"/>
      <c r="O127" s="87"/>
      <c r="P127" s="87"/>
      <c r="Q127" s="22">
        <v>152.86000000000001</v>
      </c>
      <c r="S127" s="22">
        <f t="shared" si="14"/>
        <v>0</v>
      </c>
      <c r="V127" s="24">
        <v>245</v>
      </c>
      <c r="W127" s="150"/>
      <c r="X127" s="24">
        <f t="shared" si="18"/>
        <v>0</v>
      </c>
      <c r="Y127" s="24">
        <f t="shared" si="19"/>
        <v>0</v>
      </c>
      <c r="AB127" s="30" t="e">
        <f t="shared" si="16"/>
        <v>#DIV/0!</v>
      </c>
      <c r="AC127" s="31">
        <f t="shared" si="15"/>
        <v>-0.75</v>
      </c>
      <c r="AD127" s="9" t="s">
        <v>636</v>
      </c>
      <c r="AE127" s="9" t="s">
        <v>647</v>
      </c>
      <c r="AF127" s="9" t="s">
        <v>639</v>
      </c>
    </row>
    <row r="128" spans="2:32">
      <c r="B128" s="19"/>
      <c r="C128" s="19">
        <v>3566510</v>
      </c>
      <c r="D128" s="19">
        <v>94</v>
      </c>
      <c r="E128" s="19" t="s">
        <v>41</v>
      </c>
      <c r="F128" s="19" t="s">
        <v>598</v>
      </c>
      <c r="G128" s="19" t="s">
        <v>592</v>
      </c>
      <c r="H128" s="19" t="s">
        <v>477</v>
      </c>
      <c r="I128" s="19"/>
      <c r="J128" s="19"/>
      <c r="K128" s="19"/>
      <c r="L128" s="28">
        <v>0</v>
      </c>
      <c r="M128" s="17"/>
      <c r="N128" s="29">
        <v>0</v>
      </c>
      <c r="O128" s="21"/>
      <c r="P128" s="21"/>
      <c r="Q128" s="22">
        <v>184.25</v>
      </c>
      <c r="R128" s="22">
        <v>169.39</v>
      </c>
      <c r="S128" s="22">
        <f t="shared" si="14"/>
        <v>116.20153999999999</v>
      </c>
      <c r="V128" s="24">
        <v>300</v>
      </c>
      <c r="W128" s="159">
        <v>285</v>
      </c>
      <c r="X128" s="24">
        <f t="shared" si="18"/>
        <v>237.5</v>
      </c>
      <c r="Y128" s="24">
        <f t="shared" si="19"/>
        <v>165.29999999999998</v>
      </c>
      <c r="AB128" s="30">
        <f t="shared" si="16"/>
        <v>0.17898609605346028</v>
      </c>
      <c r="AC128" s="31">
        <f t="shared" si="15"/>
        <v>20.798460000000006</v>
      </c>
      <c r="AD128" s="9" t="s">
        <v>1</v>
      </c>
      <c r="AE128" s="9" t="s">
        <v>650</v>
      </c>
      <c r="AF128" s="9" t="s">
        <v>639</v>
      </c>
    </row>
    <row r="129" spans="1:32">
      <c r="B129" s="19" t="s">
        <v>96</v>
      </c>
      <c r="C129" s="19">
        <v>3563500</v>
      </c>
      <c r="D129" s="19">
        <v>101</v>
      </c>
      <c r="E129" s="19" t="s">
        <v>162</v>
      </c>
      <c r="F129" s="19" t="s">
        <v>5</v>
      </c>
      <c r="G129" s="19" t="s">
        <v>592</v>
      </c>
      <c r="H129" s="19" t="s">
        <v>477</v>
      </c>
      <c r="I129" s="19">
        <v>4</v>
      </c>
      <c r="J129" s="19">
        <v>41</v>
      </c>
      <c r="K129" s="19">
        <v>23</v>
      </c>
      <c r="L129" s="28">
        <v>40</v>
      </c>
      <c r="M129" s="17"/>
      <c r="N129" s="29">
        <v>12</v>
      </c>
      <c r="O129" s="21"/>
      <c r="P129" s="21"/>
      <c r="Q129" s="22">
        <v>164.31</v>
      </c>
      <c r="R129" s="22">
        <v>158.94999999999999</v>
      </c>
      <c r="S129" s="22">
        <f t="shared" si="14"/>
        <v>109.0397</v>
      </c>
      <c r="T129" s="18">
        <v>112.72</v>
      </c>
      <c r="V129" s="24">
        <v>255</v>
      </c>
      <c r="W129" s="159">
        <v>245</v>
      </c>
      <c r="X129" s="24">
        <f t="shared" si="18"/>
        <v>204.16666666666669</v>
      </c>
      <c r="Y129" s="24">
        <f t="shared" si="19"/>
        <v>142.1</v>
      </c>
      <c r="AB129" s="30">
        <f t="shared" si="16"/>
        <v>7.911766692926224E-2</v>
      </c>
      <c r="AC129" s="31">
        <f t="shared" si="15"/>
        <v>8.6269666666666751</v>
      </c>
      <c r="AD129" s="9" t="s">
        <v>1</v>
      </c>
      <c r="AE129" s="9" t="s">
        <v>650</v>
      </c>
      <c r="AF129" s="9" t="s">
        <v>641</v>
      </c>
    </row>
    <row r="130" spans="1:32">
      <c r="B130" s="9"/>
      <c r="C130" s="116">
        <v>3509560</v>
      </c>
      <c r="D130" s="19">
        <v>97</v>
      </c>
      <c r="E130" s="19" t="s">
        <v>162</v>
      </c>
      <c r="F130" s="19"/>
      <c r="G130" s="19" t="s">
        <v>592</v>
      </c>
      <c r="H130" s="116" t="s">
        <v>117</v>
      </c>
      <c r="I130" s="19"/>
      <c r="J130" s="19">
        <v>4</v>
      </c>
      <c r="K130" s="19">
        <v>4</v>
      </c>
      <c r="L130" s="118"/>
      <c r="M130" s="17"/>
      <c r="N130" s="119"/>
      <c r="O130" s="21"/>
      <c r="P130" s="21"/>
      <c r="Q130" s="22">
        <v>163.19999999999999</v>
      </c>
      <c r="R130" s="22">
        <v>157.81</v>
      </c>
      <c r="S130" s="22">
        <f t="shared" si="14"/>
        <v>108.25766000000002</v>
      </c>
      <c r="V130" s="24">
        <v>260</v>
      </c>
      <c r="W130" s="149"/>
      <c r="X130" s="24">
        <f t="shared" si="18"/>
        <v>0</v>
      </c>
      <c r="Y130" s="24">
        <f t="shared" si="19"/>
        <v>0</v>
      </c>
      <c r="AB130" s="30">
        <f t="shared" si="16"/>
        <v>-1.0069279162324403</v>
      </c>
      <c r="AC130" s="31">
        <f t="shared" si="15"/>
        <v>-109.00766000000002</v>
      </c>
      <c r="AD130" s="9" t="s">
        <v>635</v>
      </c>
      <c r="AE130" s="9" t="s">
        <v>647</v>
      </c>
      <c r="AF130" s="9" t="s">
        <v>639</v>
      </c>
    </row>
    <row r="131" spans="1:32">
      <c r="B131" s="19"/>
      <c r="C131" s="19">
        <v>3561710</v>
      </c>
      <c r="D131" s="19">
        <v>97</v>
      </c>
      <c r="E131" s="19" t="s">
        <v>41</v>
      </c>
      <c r="F131" s="19"/>
      <c r="G131" s="19" t="s">
        <v>592</v>
      </c>
      <c r="H131" s="19" t="s">
        <v>456</v>
      </c>
      <c r="I131" s="19"/>
      <c r="J131" s="19">
        <v>4</v>
      </c>
      <c r="K131" s="19">
        <v>4</v>
      </c>
      <c r="L131" s="28"/>
      <c r="M131" s="17"/>
      <c r="N131" s="29">
        <v>4</v>
      </c>
      <c r="O131" s="21"/>
      <c r="P131" s="21"/>
      <c r="Q131" s="22">
        <v>163.19999999999999</v>
      </c>
      <c r="R131" s="22">
        <v>157.81</v>
      </c>
      <c r="S131" s="22">
        <f t="shared" si="14"/>
        <v>108.25766000000002</v>
      </c>
      <c r="V131" s="24">
        <v>260</v>
      </c>
      <c r="W131" s="160">
        <v>250</v>
      </c>
      <c r="X131" s="24">
        <f t="shared" si="18"/>
        <v>208.33333333333334</v>
      </c>
      <c r="Y131" s="24">
        <f t="shared" si="19"/>
        <v>145</v>
      </c>
      <c r="AB131" s="30">
        <f t="shared" si="16"/>
        <v>0.10923636566071455</v>
      </c>
      <c r="AC131" s="31">
        <f t="shared" si="15"/>
        <v>11.825673333333313</v>
      </c>
      <c r="AD131" s="9" t="s">
        <v>647</v>
      </c>
      <c r="AE131" s="9" t="s">
        <v>647</v>
      </c>
      <c r="AF131" s="9" t="s">
        <v>639</v>
      </c>
    </row>
    <row r="132" spans="1:32">
      <c r="B132" s="19"/>
      <c r="C132" s="19">
        <v>3573700</v>
      </c>
      <c r="D132" s="19">
        <v>97</v>
      </c>
      <c r="E132" s="19" t="s">
        <v>41</v>
      </c>
      <c r="F132" s="17" t="s">
        <v>598</v>
      </c>
      <c r="G132" s="19" t="s">
        <v>592</v>
      </c>
      <c r="H132" s="19" t="s">
        <v>477</v>
      </c>
      <c r="I132" s="19"/>
      <c r="J132" s="19"/>
      <c r="K132" s="19"/>
      <c r="L132" s="28">
        <v>0</v>
      </c>
      <c r="M132" s="17"/>
      <c r="N132" s="29">
        <v>0</v>
      </c>
      <c r="O132" s="21"/>
      <c r="P132" s="21"/>
      <c r="R132" s="22">
        <v>173.6</v>
      </c>
      <c r="S132" s="22">
        <f t="shared" si="14"/>
        <v>119.0896</v>
      </c>
      <c r="W132" s="159">
        <v>290</v>
      </c>
      <c r="X132" s="24">
        <f t="shared" si="18"/>
        <v>241.66666666666669</v>
      </c>
      <c r="Y132" s="24">
        <f t="shared" si="19"/>
        <v>168.2</v>
      </c>
      <c r="AB132" s="30">
        <f t="shared" si="16"/>
        <v>0.17068716887676719</v>
      </c>
      <c r="AC132" s="31">
        <f t="shared" si="15"/>
        <v>20.327066666666653</v>
      </c>
      <c r="AD132" s="9" t="s">
        <v>918</v>
      </c>
    </row>
    <row r="133" spans="1:32">
      <c r="B133" s="9"/>
      <c r="C133" s="19">
        <v>3561810</v>
      </c>
      <c r="D133" s="19">
        <v>97</v>
      </c>
      <c r="E133" s="19" t="s">
        <v>162</v>
      </c>
      <c r="F133" s="19" t="s">
        <v>356</v>
      </c>
      <c r="G133" s="19" t="s">
        <v>592</v>
      </c>
      <c r="H133" s="19" t="s">
        <v>117</v>
      </c>
      <c r="I133" s="19"/>
      <c r="J133" s="19"/>
      <c r="K133" s="19"/>
      <c r="L133" s="28">
        <v>0</v>
      </c>
      <c r="M133" s="17"/>
      <c r="N133" s="29">
        <v>0</v>
      </c>
      <c r="O133" s="21"/>
      <c r="P133" s="21"/>
      <c r="Q133" s="22">
        <v>206.03</v>
      </c>
      <c r="R133" s="22">
        <v>189.38</v>
      </c>
      <c r="S133" s="22">
        <f t="shared" si="14"/>
        <v>129.91468</v>
      </c>
      <c r="V133" s="24">
        <v>335</v>
      </c>
      <c r="W133" s="159">
        <v>315</v>
      </c>
      <c r="X133" s="24">
        <f t="shared" si="18"/>
        <v>262.5</v>
      </c>
      <c r="Y133" s="24">
        <f t="shared" si="19"/>
        <v>182.7</v>
      </c>
      <c r="AB133" s="30">
        <f t="shared" si="16"/>
        <v>0.16614996857937836</v>
      </c>
      <c r="AC133" s="31">
        <f t="shared" si="15"/>
        <v>21.585319999999996</v>
      </c>
      <c r="AD133" s="9" t="s">
        <v>635</v>
      </c>
      <c r="AE133" s="9" t="s">
        <v>647</v>
      </c>
      <c r="AF133" s="9" t="s">
        <v>639</v>
      </c>
    </row>
    <row r="134" spans="1:32">
      <c r="B134" s="19" t="s">
        <v>97</v>
      </c>
      <c r="C134" s="19">
        <v>3567430</v>
      </c>
      <c r="D134" s="19">
        <v>99</v>
      </c>
      <c r="E134" s="19" t="s">
        <v>42</v>
      </c>
      <c r="F134" s="19"/>
      <c r="G134" s="19" t="s">
        <v>592</v>
      </c>
      <c r="H134" s="17" t="s">
        <v>477</v>
      </c>
      <c r="I134" s="19"/>
      <c r="J134" s="19">
        <v>4</v>
      </c>
      <c r="K134" s="19">
        <v>4</v>
      </c>
      <c r="L134" s="141">
        <v>4</v>
      </c>
      <c r="M134" s="17"/>
      <c r="N134" s="143">
        <v>4</v>
      </c>
      <c r="O134" s="21"/>
      <c r="P134" s="21"/>
      <c r="Q134" s="22">
        <v>163.57</v>
      </c>
      <c r="R134" s="22">
        <v>152.83000000000001</v>
      </c>
      <c r="S134" s="22">
        <f t="shared" si="14"/>
        <v>104.84138000000002</v>
      </c>
      <c r="V134" s="24">
        <v>265</v>
      </c>
      <c r="W134" s="159">
        <v>245</v>
      </c>
      <c r="X134" s="24">
        <f t="shared" si="18"/>
        <v>204.16666666666669</v>
      </c>
      <c r="Y134" s="24">
        <f t="shared" si="19"/>
        <v>142.1</v>
      </c>
      <c r="AB134" s="30">
        <f t="shared" si="16"/>
        <v>0.12233038774066742</v>
      </c>
      <c r="AC134" s="31">
        <f t="shared" si="15"/>
        <v>12.825286666666656</v>
      </c>
      <c r="AD134" s="9" t="s">
        <v>1</v>
      </c>
      <c r="AE134" s="9" t="s">
        <v>650</v>
      </c>
      <c r="AF134" s="9" t="s">
        <v>639</v>
      </c>
    </row>
    <row r="135" spans="1:32">
      <c r="B135" s="19" t="s">
        <v>355</v>
      </c>
      <c r="C135" s="19">
        <v>3501640</v>
      </c>
      <c r="D135" s="19">
        <v>102</v>
      </c>
      <c r="E135" s="19" t="s">
        <v>41</v>
      </c>
      <c r="F135" s="19" t="s">
        <v>356</v>
      </c>
      <c r="G135" s="19" t="s">
        <v>592</v>
      </c>
      <c r="H135" s="19" t="s">
        <v>117</v>
      </c>
      <c r="I135" s="19"/>
      <c r="J135" s="19"/>
      <c r="K135" s="19"/>
      <c r="L135" s="28">
        <v>0</v>
      </c>
      <c r="M135" s="17"/>
      <c r="N135" s="29">
        <v>0</v>
      </c>
      <c r="O135" s="21"/>
      <c r="P135" s="21"/>
      <c r="Q135" s="22">
        <v>244.43</v>
      </c>
      <c r="R135" s="22">
        <v>236.61</v>
      </c>
      <c r="S135" s="22">
        <f t="shared" si="14"/>
        <v>162.31446000000003</v>
      </c>
      <c r="V135" s="24">
        <v>400</v>
      </c>
      <c r="W135" s="159">
        <v>385</v>
      </c>
      <c r="X135" s="24">
        <f t="shared" si="18"/>
        <v>320.83333333333337</v>
      </c>
      <c r="Y135" s="24">
        <f t="shared" si="19"/>
        <v>223.29999999999998</v>
      </c>
      <c r="AB135" s="30">
        <f t="shared" si="16"/>
        <v>0.14181652905929215</v>
      </c>
      <c r="AC135" s="31">
        <f t="shared" si="15"/>
        <v>23.018873333333318</v>
      </c>
      <c r="AD135" s="9" t="s">
        <v>635</v>
      </c>
      <c r="AE135" s="9" t="s">
        <v>1</v>
      </c>
      <c r="AF135" s="9" t="s">
        <v>639</v>
      </c>
    </row>
    <row r="136" spans="1:32">
      <c r="B136" s="19" t="s">
        <v>231</v>
      </c>
      <c r="C136" s="19">
        <v>3506310</v>
      </c>
      <c r="D136" s="19">
        <v>99</v>
      </c>
      <c r="E136" s="19" t="s">
        <v>42</v>
      </c>
      <c r="F136" s="19" t="s">
        <v>143</v>
      </c>
      <c r="G136" s="19" t="s">
        <v>592</v>
      </c>
      <c r="H136" s="19" t="s">
        <v>117</v>
      </c>
      <c r="I136" s="19">
        <v>4</v>
      </c>
      <c r="J136" s="19">
        <v>3</v>
      </c>
      <c r="K136" s="19"/>
      <c r="L136" s="28">
        <v>4</v>
      </c>
      <c r="M136" s="17"/>
      <c r="N136" s="29">
        <v>0</v>
      </c>
      <c r="O136" s="21"/>
      <c r="P136" s="21"/>
      <c r="Q136" s="22">
        <v>200.49</v>
      </c>
      <c r="R136" s="22">
        <v>187.9</v>
      </c>
      <c r="S136" s="22">
        <f t="shared" si="14"/>
        <v>128.89940000000001</v>
      </c>
      <c r="T136" s="18">
        <v>137.63</v>
      </c>
      <c r="V136" s="24">
        <v>315</v>
      </c>
      <c r="W136" s="159">
        <v>300</v>
      </c>
      <c r="X136" s="24">
        <f t="shared" si="18"/>
        <v>250</v>
      </c>
      <c r="Y136" s="24">
        <f t="shared" si="19"/>
        <v>174</v>
      </c>
      <c r="AB136" s="30">
        <f t="shared" si="16"/>
        <v>0.11908977078248606</v>
      </c>
      <c r="AC136" s="31">
        <f t="shared" si="15"/>
        <v>15.350599999999986</v>
      </c>
      <c r="AD136" s="9" t="s">
        <v>1</v>
      </c>
      <c r="AE136" s="9" t="s">
        <v>1</v>
      </c>
      <c r="AF136" s="9" t="s">
        <v>641</v>
      </c>
    </row>
    <row r="137" spans="1:32">
      <c r="B137" s="19" t="s">
        <v>258</v>
      </c>
      <c r="C137" s="19">
        <v>3561590</v>
      </c>
      <c r="D137" s="19">
        <v>100</v>
      </c>
      <c r="E137" s="19" t="s">
        <v>42</v>
      </c>
      <c r="F137" s="19"/>
      <c r="G137" s="19" t="s">
        <v>592</v>
      </c>
      <c r="H137" s="19" t="s">
        <v>117</v>
      </c>
      <c r="I137" s="19"/>
      <c r="J137" s="19"/>
      <c r="K137" s="19"/>
      <c r="L137" s="141">
        <v>0</v>
      </c>
      <c r="M137" s="17"/>
      <c r="N137" s="143">
        <v>0</v>
      </c>
      <c r="O137" s="21"/>
      <c r="P137" s="21"/>
      <c r="Q137" s="22">
        <v>174.65</v>
      </c>
      <c r="R137" s="22">
        <v>160.53</v>
      </c>
      <c r="S137" s="22">
        <f t="shared" ref="S137:S199" si="20">R137*S$4</f>
        <v>110.12358</v>
      </c>
      <c r="V137" s="24">
        <v>285</v>
      </c>
      <c r="W137" s="159">
        <v>265</v>
      </c>
      <c r="X137" s="24">
        <f t="shared" si="18"/>
        <v>220.83333333333334</v>
      </c>
      <c r="Y137" s="24">
        <f t="shared" si="19"/>
        <v>153.69999999999999</v>
      </c>
      <c r="AB137" s="30">
        <f t="shared" si="16"/>
        <v>0.15627673322401378</v>
      </c>
      <c r="AC137" s="31">
        <f t="shared" ref="AC137:AC192" si="21">X137*AB$4-0.75-S137</f>
        <v>17.209753333333339</v>
      </c>
      <c r="AD137" s="9" t="s">
        <v>636</v>
      </c>
      <c r="AE137" s="9" t="s">
        <v>647</v>
      </c>
      <c r="AF137" s="9" t="s">
        <v>639</v>
      </c>
    </row>
    <row r="138" spans="1:32">
      <c r="B138" s="9"/>
      <c r="C138" s="19">
        <v>3502440</v>
      </c>
      <c r="D138" s="19">
        <v>104</v>
      </c>
      <c r="E138" s="19" t="s">
        <v>162</v>
      </c>
      <c r="F138" s="19" t="s">
        <v>5</v>
      </c>
      <c r="G138" s="19" t="s">
        <v>592</v>
      </c>
      <c r="H138" s="19" t="s">
        <v>117</v>
      </c>
      <c r="I138" s="19"/>
      <c r="J138" s="19"/>
      <c r="K138" s="19"/>
      <c r="L138" s="141"/>
      <c r="M138" s="17"/>
      <c r="N138" s="143">
        <v>0</v>
      </c>
      <c r="O138" s="21"/>
      <c r="P138" s="21"/>
      <c r="Q138" s="22">
        <v>211.94</v>
      </c>
      <c r="R138" s="22">
        <v>217.14</v>
      </c>
      <c r="S138" s="22">
        <f t="shared" si="20"/>
        <v>148.95804000000001</v>
      </c>
      <c r="V138" s="24">
        <v>330</v>
      </c>
      <c r="W138" s="159">
        <v>355</v>
      </c>
      <c r="X138" s="24">
        <f t="shared" si="18"/>
        <v>295.83333333333337</v>
      </c>
      <c r="Y138" s="24">
        <f t="shared" si="19"/>
        <v>205.89999999999998</v>
      </c>
      <c r="AB138" s="30">
        <f t="shared" ref="AB138:AB192" si="22">(X138*AB$4-0.75-S138)/S138</f>
        <v>0.14685540527609875</v>
      </c>
      <c r="AC138" s="31">
        <f t="shared" si="21"/>
        <v>21.875293333333332</v>
      </c>
      <c r="AD138" s="9" t="s">
        <v>636</v>
      </c>
      <c r="AE138" s="9" t="s">
        <v>647</v>
      </c>
      <c r="AF138" s="9" t="s">
        <v>641</v>
      </c>
    </row>
    <row r="139" spans="1:32">
      <c r="B139" s="122" t="s">
        <v>261</v>
      </c>
      <c r="C139" s="19">
        <v>3569630</v>
      </c>
      <c r="D139" s="19">
        <v>101</v>
      </c>
      <c r="E139" s="19" t="s">
        <v>41</v>
      </c>
      <c r="F139" s="19"/>
      <c r="G139" s="19" t="s">
        <v>592</v>
      </c>
      <c r="H139" s="19" t="s">
        <v>458</v>
      </c>
      <c r="I139" s="19"/>
      <c r="J139" s="19"/>
      <c r="K139" s="19"/>
      <c r="L139" s="118"/>
      <c r="M139" s="17"/>
      <c r="N139" s="119"/>
      <c r="O139" s="21"/>
      <c r="P139" s="21"/>
      <c r="Q139" s="22">
        <v>203.82</v>
      </c>
      <c r="S139" s="22">
        <f t="shared" si="20"/>
        <v>0</v>
      </c>
      <c r="V139" s="24">
        <v>320</v>
      </c>
      <c r="W139" s="149"/>
      <c r="X139" s="24">
        <f t="shared" si="18"/>
        <v>0</v>
      </c>
      <c r="Y139" s="24">
        <f t="shared" si="19"/>
        <v>0</v>
      </c>
      <c r="AB139" s="30" t="e">
        <f t="shared" si="22"/>
        <v>#DIV/0!</v>
      </c>
      <c r="AC139" s="31">
        <f t="shared" si="21"/>
        <v>-0.75</v>
      </c>
    </row>
    <row r="140" spans="1:32">
      <c r="B140" s="17" t="s">
        <v>25</v>
      </c>
      <c r="D140" s="19"/>
      <c r="E140" s="19"/>
      <c r="F140" s="19"/>
      <c r="G140" s="19"/>
      <c r="H140" s="19"/>
      <c r="I140" s="19"/>
      <c r="J140" s="19"/>
      <c r="K140" s="19"/>
      <c r="L140" s="17"/>
      <c r="M140" s="17"/>
      <c r="N140" s="21"/>
      <c r="O140" s="21"/>
      <c r="P140" s="21"/>
      <c r="S140" s="22"/>
      <c r="AB140" s="30"/>
      <c r="AC140" s="31"/>
    </row>
    <row r="141" spans="1:32">
      <c r="A141" s="10" t="s">
        <v>919</v>
      </c>
      <c r="B141" s="19" t="s">
        <v>64</v>
      </c>
      <c r="C141" s="19">
        <v>3502530</v>
      </c>
      <c r="D141" s="19">
        <v>82</v>
      </c>
      <c r="E141" s="19" t="s">
        <v>40</v>
      </c>
      <c r="F141" s="19"/>
      <c r="G141" s="19" t="s">
        <v>592</v>
      </c>
      <c r="H141" s="19" t="s">
        <v>117</v>
      </c>
      <c r="I141" s="19">
        <v>2</v>
      </c>
      <c r="J141" s="19">
        <v>2</v>
      </c>
      <c r="K141" s="19">
        <v>2</v>
      </c>
      <c r="L141" s="28">
        <v>4</v>
      </c>
      <c r="M141" s="17"/>
      <c r="N141" s="40">
        <v>2</v>
      </c>
      <c r="O141" s="98"/>
      <c r="P141" s="98"/>
      <c r="Q141" s="22">
        <v>59.22</v>
      </c>
      <c r="R141" s="22">
        <v>58.5</v>
      </c>
      <c r="S141" s="22">
        <f t="shared" si="20"/>
        <v>40.131</v>
      </c>
      <c r="T141" s="18">
        <v>40.43</v>
      </c>
      <c r="V141" s="24">
        <v>90</v>
      </c>
      <c r="W141" s="162">
        <v>90</v>
      </c>
      <c r="X141" s="24">
        <f>W141/1.2</f>
        <v>75</v>
      </c>
      <c r="Y141" s="24">
        <f t="shared" ref="Y141" si="23">W141*AB$4</f>
        <v>52.199999999999996</v>
      </c>
      <c r="AB141" s="30">
        <f t="shared" si="22"/>
        <v>6.5261269342901995E-2</v>
      </c>
      <c r="AC141" s="31">
        <f t="shared" si="21"/>
        <v>2.6189999999999998</v>
      </c>
      <c r="AD141" s="9" t="s">
        <v>635</v>
      </c>
      <c r="AE141" s="9" t="s">
        <v>647</v>
      </c>
      <c r="AF141" s="9" t="s">
        <v>639</v>
      </c>
    </row>
    <row r="142" spans="1:32">
      <c r="B142" s="19"/>
      <c r="C142" s="19">
        <v>3562590</v>
      </c>
      <c r="D142" s="19">
        <v>82</v>
      </c>
      <c r="E142" s="19" t="s">
        <v>42</v>
      </c>
      <c r="F142" s="19"/>
      <c r="G142" s="19" t="s">
        <v>592</v>
      </c>
      <c r="H142" s="19" t="s">
        <v>477</v>
      </c>
      <c r="I142" s="19">
        <v>4</v>
      </c>
      <c r="J142" s="19">
        <v>1</v>
      </c>
      <c r="K142" s="19"/>
      <c r="L142" s="28"/>
      <c r="M142" s="17"/>
      <c r="N142" s="29">
        <v>0</v>
      </c>
      <c r="O142" s="21"/>
      <c r="P142" s="21"/>
      <c r="Q142" s="22">
        <v>59.45</v>
      </c>
      <c r="R142" s="22">
        <v>60.38</v>
      </c>
      <c r="S142" s="22">
        <f t="shared" si="20"/>
        <v>41.420680000000004</v>
      </c>
      <c r="T142" s="18">
        <v>40.43</v>
      </c>
      <c r="V142" s="24">
        <v>100</v>
      </c>
      <c r="W142" s="159">
        <v>100</v>
      </c>
      <c r="X142" s="24">
        <f t="shared" ref="X142:X169" si="24">W142/1.2</f>
        <v>83.333333333333343</v>
      </c>
      <c r="Y142" s="24">
        <f t="shared" ref="Y142:Y169" si="25">W142*AB$4</f>
        <v>57.999999999999993</v>
      </c>
      <c r="AB142" s="30">
        <f t="shared" si="22"/>
        <v>0.14878204156313538</v>
      </c>
      <c r="AC142" s="31">
        <f t="shared" si="21"/>
        <v>6.1626533333333313</v>
      </c>
      <c r="AD142" s="9" t="s">
        <v>636</v>
      </c>
      <c r="AE142" s="9" t="s">
        <v>650</v>
      </c>
      <c r="AF142" s="9" t="s">
        <v>639</v>
      </c>
    </row>
    <row r="143" spans="1:32">
      <c r="B143" s="19" t="s">
        <v>95</v>
      </c>
      <c r="C143" s="19">
        <v>3500690</v>
      </c>
      <c r="D143" s="19">
        <v>86</v>
      </c>
      <c r="E143" s="19" t="s">
        <v>42</v>
      </c>
      <c r="F143" s="19"/>
      <c r="G143" s="19" t="s">
        <v>592</v>
      </c>
      <c r="H143" s="19" t="s">
        <v>117</v>
      </c>
      <c r="I143" s="19"/>
      <c r="J143" s="19"/>
      <c r="K143" s="19"/>
      <c r="L143" s="28">
        <v>0</v>
      </c>
      <c r="M143" s="17"/>
      <c r="N143" s="29">
        <v>0</v>
      </c>
      <c r="O143" s="21"/>
      <c r="P143" s="21"/>
      <c r="Q143" s="22">
        <v>101.54</v>
      </c>
      <c r="R143" s="22">
        <v>100.17</v>
      </c>
      <c r="S143" s="22">
        <f t="shared" si="20"/>
        <v>68.716620000000006</v>
      </c>
      <c r="V143" s="24">
        <v>165</v>
      </c>
      <c r="W143" s="159">
        <v>165</v>
      </c>
      <c r="X143" s="24">
        <f t="shared" si="24"/>
        <v>137.5</v>
      </c>
      <c r="Y143" s="24">
        <f t="shared" si="25"/>
        <v>95.699999999999989</v>
      </c>
      <c r="AB143" s="30">
        <f t="shared" si="22"/>
        <v>0.14964909508063687</v>
      </c>
      <c r="AC143" s="31">
        <f t="shared" si="21"/>
        <v>10.283379999999994</v>
      </c>
      <c r="AD143" s="9" t="s">
        <v>636</v>
      </c>
      <c r="AE143" s="9" t="s">
        <v>647</v>
      </c>
      <c r="AF143" s="9" t="s">
        <v>639</v>
      </c>
    </row>
    <row r="144" spans="1:32">
      <c r="B144" s="19" t="s">
        <v>232</v>
      </c>
      <c r="C144" s="19">
        <v>3509450</v>
      </c>
      <c r="D144" s="19">
        <v>81</v>
      </c>
      <c r="E144" s="19" t="s">
        <v>39</v>
      </c>
      <c r="F144" s="19"/>
      <c r="G144" s="19" t="s">
        <v>592</v>
      </c>
      <c r="H144" s="19" t="s">
        <v>117</v>
      </c>
      <c r="I144" s="19"/>
      <c r="J144" s="19"/>
      <c r="K144" s="19"/>
      <c r="L144" s="28">
        <v>0</v>
      </c>
      <c r="M144" s="17"/>
      <c r="N144" s="29">
        <v>0</v>
      </c>
      <c r="O144" s="21"/>
      <c r="P144" s="21"/>
      <c r="Q144" s="22">
        <v>96.74</v>
      </c>
      <c r="R144" s="22">
        <v>95.35</v>
      </c>
      <c r="S144" s="22">
        <f t="shared" si="20"/>
        <v>65.4101</v>
      </c>
      <c r="V144" s="24">
        <v>160</v>
      </c>
      <c r="W144" s="159">
        <v>160</v>
      </c>
      <c r="X144" s="24">
        <f t="shared" si="24"/>
        <v>133.33333333333334</v>
      </c>
      <c r="Y144" s="24">
        <f t="shared" si="25"/>
        <v>92.8</v>
      </c>
      <c r="AB144" s="30">
        <f t="shared" si="22"/>
        <v>0.17081816620572859</v>
      </c>
      <c r="AC144" s="31">
        <f t="shared" si="21"/>
        <v>11.173233333333329</v>
      </c>
      <c r="AD144" s="9" t="s">
        <v>1</v>
      </c>
      <c r="AE144" s="9" t="s">
        <v>1</v>
      </c>
      <c r="AF144" s="9" t="s">
        <v>637</v>
      </c>
    </row>
    <row r="145" spans="1:32">
      <c r="B145" s="19" t="s">
        <v>156</v>
      </c>
      <c r="C145" s="19">
        <v>3514020</v>
      </c>
      <c r="D145" s="19">
        <v>84</v>
      </c>
      <c r="E145" s="19" t="s">
        <v>40</v>
      </c>
      <c r="F145" s="19" t="s">
        <v>0</v>
      </c>
      <c r="G145" s="19" t="s">
        <v>592</v>
      </c>
      <c r="H145" s="19" t="s">
        <v>160</v>
      </c>
      <c r="I145" s="19"/>
      <c r="J145" s="19"/>
      <c r="K145" s="19"/>
      <c r="L145" s="28">
        <v>0</v>
      </c>
      <c r="M145" s="17"/>
      <c r="N145" s="29">
        <v>0</v>
      </c>
      <c r="O145" s="21"/>
      <c r="P145" s="21"/>
      <c r="Q145" s="22">
        <v>102.43</v>
      </c>
      <c r="R145" s="22">
        <v>103.23</v>
      </c>
      <c r="S145" s="22">
        <f t="shared" si="20"/>
        <v>70.815780000000004</v>
      </c>
      <c r="V145" s="24">
        <v>170</v>
      </c>
      <c r="W145" s="159">
        <v>170</v>
      </c>
      <c r="X145" s="24">
        <f t="shared" si="24"/>
        <v>141.66666666666669</v>
      </c>
      <c r="Y145" s="24">
        <f t="shared" si="25"/>
        <v>98.6</v>
      </c>
      <c r="AB145" s="30">
        <f t="shared" si="22"/>
        <v>0.14969667306731166</v>
      </c>
      <c r="AC145" s="31">
        <f t="shared" si="21"/>
        <v>10.600886666666668</v>
      </c>
      <c r="AD145" s="9" t="s">
        <v>636</v>
      </c>
      <c r="AE145" s="9" t="s">
        <v>647</v>
      </c>
      <c r="AF145" s="9" t="s">
        <v>644</v>
      </c>
    </row>
    <row r="146" spans="1:32">
      <c r="B146" s="19"/>
      <c r="C146" s="19">
        <v>3522570</v>
      </c>
      <c r="D146" s="19">
        <v>88</v>
      </c>
      <c r="E146" s="19" t="s">
        <v>42</v>
      </c>
      <c r="F146" s="19" t="s">
        <v>143</v>
      </c>
      <c r="G146" s="19" t="s">
        <v>592</v>
      </c>
      <c r="H146" s="19" t="s">
        <v>159</v>
      </c>
      <c r="I146" s="19"/>
      <c r="J146" s="19"/>
      <c r="K146" s="19"/>
      <c r="L146" s="28"/>
      <c r="M146" s="17"/>
      <c r="N146" s="29">
        <v>0</v>
      </c>
      <c r="O146" s="21"/>
      <c r="P146" s="21"/>
      <c r="Q146" s="22">
        <v>111.37</v>
      </c>
      <c r="R146" s="22">
        <v>119.89</v>
      </c>
      <c r="S146" s="22">
        <f t="shared" si="20"/>
        <v>82.244540000000001</v>
      </c>
      <c r="V146" s="24">
        <v>190</v>
      </c>
      <c r="W146" s="159">
        <v>200</v>
      </c>
      <c r="X146" s="24">
        <f t="shared" si="24"/>
        <v>166.66666666666669</v>
      </c>
      <c r="Y146" s="24">
        <f t="shared" si="25"/>
        <v>115.99999999999999</v>
      </c>
      <c r="AB146" s="30">
        <f t="shared" si="22"/>
        <v>0.16623749937280544</v>
      </c>
      <c r="AC146" s="31">
        <f t="shared" si="21"/>
        <v>13.672126666666671</v>
      </c>
      <c r="AD146" s="9" t="s">
        <v>636</v>
      </c>
      <c r="AE146" s="9" t="s">
        <v>647</v>
      </c>
      <c r="AF146" s="9" t="s">
        <v>644</v>
      </c>
    </row>
    <row r="147" spans="1:32">
      <c r="B147" s="19" t="s">
        <v>65</v>
      </c>
      <c r="C147" s="19">
        <v>3502160</v>
      </c>
      <c r="D147" s="19">
        <v>87</v>
      </c>
      <c r="E147" s="19" t="s">
        <v>41</v>
      </c>
      <c r="F147" s="19"/>
      <c r="G147" s="19" t="s">
        <v>592</v>
      </c>
      <c r="H147" s="19" t="s">
        <v>117</v>
      </c>
      <c r="I147" s="19"/>
      <c r="J147" s="19"/>
      <c r="K147" s="19"/>
      <c r="L147" s="28">
        <v>0</v>
      </c>
      <c r="M147" s="17"/>
      <c r="N147" s="29">
        <v>0</v>
      </c>
      <c r="O147" s="21"/>
      <c r="P147" s="21"/>
      <c r="Q147" s="22">
        <v>115.94</v>
      </c>
      <c r="R147" s="22">
        <v>114.39</v>
      </c>
      <c r="S147" s="22">
        <f t="shared" si="20"/>
        <v>78.471540000000005</v>
      </c>
      <c r="V147" s="24">
        <v>190</v>
      </c>
      <c r="W147" s="159">
        <v>185</v>
      </c>
      <c r="X147" s="24">
        <f t="shared" si="24"/>
        <v>154.16666666666669</v>
      </c>
      <c r="Y147" s="24">
        <f t="shared" si="25"/>
        <v>107.3</v>
      </c>
      <c r="AB147" s="30">
        <f t="shared" si="22"/>
        <v>0.12992132774081744</v>
      </c>
      <c r="AC147" s="31">
        <f t="shared" si="21"/>
        <v>10.195126666666667</v>
      </c>
      <c r="AD147" s="9" t="s">
        <v>636</v>
      </c>
      <c r="AE147" s="9" t="s">
        <v>647</v>
      </c>
      <c r="AF147" s="9" t="s">
        <v>639</v>
      </c>
    </row>
    <row r="148" spans="1:32">
      <c r="B148" s="19" t="s">
        <v>66</v>
      </c>
      <c r="C148" s="19">
        <v>3563470</v>
      </c>
      <c r="D148" s="19">
        <v>92</v>
      </c>
      <c r="E148" s="19" t="s">
        <v>41</v>
      </c>
      <c r="F148" s="19"/>
      <c r="G148" s="19" t="s">
        <v>592</v>
      </c>
      <c r="H148" s="17" t="s">
        <v>477</v>
      </c>
      <c r="I148" s="19"/>
      <c r="J148" s="44">
        <v>6</v>
      </c>
      <c r="K148" s="44">
        <v>4</v>
      </c>
      <c r="L148" s="28">
        <v>0</v>
      </c>
      <c r="M148" s="141">
        <v>4</v>
      </c>
      <c r="N148" s="29">
        <v>0</v>
      </c>
      <c r="O148" s="21"/>
      <c r="P148" s="21"/>
      <c r="Q148" s="22">
        <v>136.62</v>
      </c>
      <c r="R148" s="22">
        <v>134.86000000000001</v>
      </c>
      <c r="S148" s="22">
        <f t="shared" si="20"/>
        <v>92.513960000000012</v>
      </c>
      <c r="T148" s="42"/>
      <c r="V148" s="24">
        <v>180</v>
      </c>
      <c r="W148" s="159">
        <v>215</v>
      </c>
      <c r="X148" s="24">
        <f t="shared" si="24"/>
        <v>179.16666666666669</v>
      </c>
      <c r="Y148" s="24">
        <f t="shared" si="25"/>
        <v>124.69999999999999</v>
      </c>
      <c r="AB148" s="30">
        <f t="shared" si="22"/>
        <v>0.11514701853284259</v>
      </c>
      <c r="AC148" s="31">
        <f t="shared" si="21"/>
        <v>10.65270666666666</v>
      </c>
      <c r="AD148" s="9" t="s">
        <v>635</v>
      </c>
      <c r="AE148" s="9" t="s">
        <v>647</v>
      </c>
      <c r="AF148" s="9" t="s">
        <v>639</v>
      </c>
    </row>
    <row r="149" spans="1:32">
      <c r="B149" s="19" t="s">
        <v>93</v>
      </c>
      <c r="C149" s="19">
        <v>3505620</v>
      </c>
      <c r="D149" s="19">
        <v>89</v>
      </c>
      <c r="E149" s="19" t="s">
        <v>40</v>
      </c>
      <c r="F149" s="19" t="s">
        <v>0</v>
      </c>
      <c r="G149" s="19" t="s">
        <v>592</v>
      </c>
      <c r="H149" s="19" t="s">
        <v>117</v>
      </c>
      <c r="I149" s="19">
        <v>4</v>
      </c>
      <c r="J149" s="19">
        <v>14</v>
      </c>
      <c r="K149" s="19">
        <v>12</v>
      </c>
      <c r="L149" s="28">
        <v>8</v>
      </c>
      <c r="M149" s="17"/>
      <c r="N149" s="29">
        <v>0</v>
      </c>
      <c r="O149" s="21"/>
      <c r="P149" s="21"/>
      <c r="Q149" s="22">
        <v>125.15</v>
      </c>
      <c r="R149" s="22">
        <v>123.47</v>
      </c>
      <c r="S149" s="22">
        <f t="shared" si="20"/>
        <v>84.700420000000008</v>
      </c>
      <c r="T149" s="18">
        <v>86.91</v>
      </c>
      <c r="V149" s="24">
        <v>195</v>
      </c>
      <c r="W149" s="159">
        <v>195</v>
      </c>
      <c r="X149" s="24">
        <f t="shared" si="24"/>
        <v>162.5</v>
      </c>
      <c r="Y149" s="24">
        <f t="shared" si="25"/>
        <v>113.1</v>
      </c>
      <c r="AB149" s="30">
        <f t="shared" si="22"/>
        <v>0.10389063005826879</v>
      </c>
      <c r="AC149" s="31">
        <f t="shared" si="21"/>
        <v>8.7995799999999917</v>
      </c>
      <c r="AD149" s="9" t="s">
        <v>636</v>
      </c>
      <c r="AE149" s="9" t="s">
        <v>647</v>
      </c>
      <c r="AF149" s="9" t="s">
        <v>639</v>
      </c>
    </row>
    <row r="150" spans="1:32">
      <c r="B150" s="19"/>
      <c r="C150" s="19">
        <v>3527370</v>
      </c>
      <c r="D150" s="19">
        <v>89</v>
      </c>
      <c r="E150" s="19" t="s">
        <v>42</v>
      </c>
      <c r="F150" s="19" t="s">
        <v>0</v>
      </c>
      <c r="G150" s="19" t="s">
        <v>592</v>
      </c>
      <c r="H150" s="19" t="s">
        <v>458</v>
      </c>
      <c r="I150" s="19">
        <v>4</v>
      </c>
      <c r="J150" s="19"/>
      <c r="K150" s="19"/>
      <c r="L150" s="28"/>
      <c r="M150" s="17"/>
      <c r="N150" s="29">
        <v>0</v>
      </c>
      <c r="O150" s="21"/>
      <c r="P150" s="21"/>
      <c r="Q150" s="22">
        <v>135.51</v>
      </c>
      <c r="R150" s="22">
        <v>131.25</v>
      </c>
      <c r="S150" s="22">
        <f t="shared" si="20"/>
        <v>90.037500000000009</v>
      </c>
      <c r="T150" s="18">
        <v>92.69</v>
      </c>
      <c r="V150" s="24">
        <v>215</v>
      </c>
      <c r="W150" s="160">
        <v>210</v>
      </c>
      <c r="X150" s="24">
        <f t="shared" si="24"/>
        <v>175</v>
      </c>
      <c r="Y150" s="24">
        <f t="shared" si="25"/>
        <v>121.8</v>
      </c>
      <c r="AB150" s="30">
        <f t="shared" si="22"/>
        <v>0.11897820352630838</v>
      </c>
      <c r="AC150" s="31">
        <f t="shared" si="21"/>
        <v>10.712499999999991</v>
      </c>
      <c r="AD150" s="9" t="s">
        <v>1</v>
      </c>
      <c r="AE150" s="9" t="s">
        <v>650</v>
      </c>
      <c r="AF150" s="9" t="s">
        <v>639</v>
      </c>
    </row>
    <row r="151" spans="1:32">
      <c r="B151" s="19"/>
      <c r="C151" s="116">
        <v>3563310</v>
      </c>
      <c r="D151" s="19">
        <v>89</v>
      </c>
      <c r="E151" s="19" t="s">
        <v>42</v>
      </c>
      <c r="F151" s="19"/>
      <c r="G151" s="19" t="s">
        <v>592</v>
      </c>
      <c r="H151" s="116" t="s">
        <v>456</v>
      </c>
      <c r="I151" s="19"/>
      <c r="J151" s="19"/>
      <c r="K151" s="19"/>
      <c r="L151" s="118"/>
      <c r="M151" s="17"/>
      <c r="N151" s="119"/>
      <c r="O151" s="21"/>
      <c r="P151" s="21"/>
      <c r="Q151" s="22">
        <v>135.51</v>
      </c>
      <c r="R151" s="22">
        <v>131.25</v>
      </c>
      <c r="S151" s="22">
        <f t="shared" si="20"/>
        <v>90.037500000000009</v>
      </c>
      <c r="V151" s="24">
        <v>215</v>
      </c>
      <c r="W151" s="150"/>
      <c r="X151" s="24">
        <f t="shared" si="24"/>
        <v>0</v>
      </c>
      <c r="Y151" s="24">
        <f t="shared" si="25"/>
        <v>0</v>
      </c>
      <c r="AB151" s="30">
        <f t="shared" si="22"/>
        <v>-1.0083298625572679</v>
      </c>
      <c r="AC151" s="31">
        <f t="shared" si="21"/>
        <v>-90.787500000000009</v>
      </c>
      <c r="AD151" s="9" t="s">
        <v>647</v>
      </c>
      <c r="AE151" s="9" t="s">
        <v>647</v>
      </c>
      <c r="AF151" s="9" t="s">
        <v>639</v>
      </c>
    </row>
    <row r="152" spans="1:32">
      <c r="B152" s="19"/>
      <c r="C152" s="19">
        <v>3527410</v>
      </c>
      <c r="D152" s="19">
        <v>93</v>
      </c>
      <c r="E152" s="19" t="s">
        <v>41</v>
      </c>
      <c r="F152" s="19" t="s">
        <v>143</v>
      </c>
      <c r="G152" s="19" t="s">
        <v>592</v>
      </c>
      <c r="H152" s="19" t="s">
        <v>458</v>
      </c>
      <c r="I152" s="19"/>
      <c r="J152" s="19"/>
      <c r="K152" s="19"/>
      <c r="L152" s="28"/>
      <c r="M152" s="17"/>
      <c r="N152" s="29">
        <v>0</v>
      </c>
      <c r="O152" s="21"/>
      <c r="P152" s="21"/>
      <c r="Q152" s="22">
        <v>145.11000000000001</v>
      </c>
      <c r="R152" s="22">
        <v>139.07</v>
      </c>
      <c r="S152" s="22">
        <f t="shared" si="20"/>
        <v>95.402020000000007</v>
      </c>
      <c r="V152" s="24">
        <v>235</v>
      </c>
      <c r="W152" s="159">
        <v>230</v>
      </c>
      <c r="X152" s="24">
        <f t="shared" si="24"/>
        <v>191.66666666666669</v>
      </c>
      <c r="Y152" s="24">
        <f t="shared" si="25"/>
        <v>133.39999999999998</v>
      </c>
      <c r="AB152" s="30">
        <f t="shared" si="22"/>
        <v>0.15738290097700933</v>
      </c>
      <c r="AC152" s="31">
        <f t="shared" si="21"/>
        <v>15.014646666666664</v>
      </c>
      <c r="AD152" s="9" t="s">
        <v>1</v>
      </c>
      <c r="AE152" s="9" t="s">
        <v>650</v>
      </c>
      <c r="AF152" s="9" t="s">
        <v>641</v>
      </c>
    </row>
    <row r="153" spans="1:32">
      <c r="B153" s="19"/>
      <c r="C153" s="19">
        <v>3565670</v>
      </c>
      <c r="D153" s="19">
        <v>93</v>
      </c>
      <c r="E153" s="19" t="s">
        <v>42</v>
      </c>
      <c r="F153" s="17" t="s">
        <v>936</v>
      </c>
      <c r="G153" s="19" t="s">
        <v>592</v>
      </c>
      <c r="H153" s="19" t="s">
        <v>456</v>
      </c>
      <c r="I153" s="19"/>
      <c r="J153" s="19"/>
      <c r="K153" s="19"/>
      <c r="L153" s="28">
        <v>0</v>
      </c>
      <c r="M153" s="17"/>
      <c r="N153" s="29">
        <v>0</v>
      </c>
      <c r="O153" s="21"/>
      <c r="P153" s="21"/>
      <c r="R153" s="22">
        <v>165.74</v>
      </c>
      <c r="S153" s="22">
        <f t="shared" si="20"/>
        <v>113.69764000000002</v>
      </c>
      <c r="W153" s="159">
        <v>280</v>
      </c>
      <c r="X153" s="24">
        <f t="shared" si="24"/>
        <v>233.33333333333334</v>
      </c>
      <c r="Y153" s="24">
        <f t="shared" si="25"/>
        <v>162.39999999999998</v>
      </c>
      <c r="AB153" s="30">
        <f t="shared" si="22"/>
        <v>0.18369504708570308</v>
      </c>
      <c r="AC153" s="31">
        <f t="shared" si="21"/>
        <v>20.885693333333322</v>
      </c>
      <c r="AD153" s="9" t="s">
        <v>647</v>
      </c>
      <c r="AE153" s="9" t="s">
        <v>647</v>
      </c>
      <c r="AF153" s="9" t="s">
        <v>641</v>
      </c>
    </row>
    <row r="154" spans="1:32">
      <c r="B154" s="19"/>
      <c r="C154" s="19">
        <v>3508180</v>
      </c>
      <c r="D154" s="19">
        <v>89</v>
      </c>
      <c r="E154" s="19" t="s">
        <v>162</v>
      </c>
      <c r="F154" s="19" t="s">
        <v>356</v>
      </c>
      <c r="G154" s="19" t="s">
        <v>592</v>
      </c>
      <c r="H154" s="19" t="s">
        <v>117</v>
      </c>
      <c r="I154" s="19"/>
      <c r="J154" s="19"/>
      <c r="K154" s="19"/>
      <c r="L154" s="28">
        <v>0</v>
      </c>
      <c r="M154" s="17"/>
      <c r="N154" s="29">
        <v>0</v>
      </c>
      <c r="O154" s="21"/>
      <c r="P154" s="21"/>
      <c r="Q154" s="22">
        <v>172.43</v>
      </c>
      <c r="R154" s="22">
        <v>163.46</v>
      </c>
      <c r="S154" s="22">
        <f t="shared" si="20"/>
        <v>112.13356000000002</v>
      </c>
      <c r="V154" s="24">
        <v>280</v>
      </c>
      <c r="W154" s="159">
        <v>280</v>
      </c>
      <c r="X154" s="24">
        <f t="shared" si="24"/>
        <v>233.33333333333334</v>
      </c>
      <c r="Y154" s="24">
        <f t="shared" si="25"/>
        <v>162.39999999999998</v>
      </c>
      <c r="AB154" s="30">
        <f t="shared" si="22"/>
        <v>0.20020565951293548</v>
      </c>
      <c r="AC154" s="31">
        <f t="shared" si="21"/>
        <v>22.449773333333326</v>
      </c>
      <c r="AD154" s="9" t="s">
        <v>636</v>
      </c>
      <c r="AE154" s="9" t="s">
        <v>647</v>
      </c>
      <c r="AF154" s="9" t="s">
        <v>639</v>
      </c>
    </row>
    <row r="155" spans="1:32">
      <c r="A155" s="10" t="s">
        <v>919</v>
      </c>
      <c r="B155" s="19" t="s">
        <v>158</v>
      </c>
      <c r="C155" s="19">
        <v>3506930</v>
      </c>
      <c r="D155" s="19">
        <v>95</v>
      </c>
      <c r="E155" s="19" t="s">
        <v>42</v>
      </c>
      <c r="F155" s="19" t="s">
        <v>143</v>
      </c>
      <c r="G155" s="19" t="s">
        <v>592</v>
      </c>
      <c r="H155" s="19" t="s">
        <v>161</v>
      </c>
      <c r="I155" s="19">
        <v>4</v>
      </c>
      <c r="J155" s="19">
        <v>8</v>
      </c>
      <c r="K155" s="19">
        <v>8</v>
      </c>
      <c r="L155" s="28">
        <v>12</v>
      </c>
      <c r="M155" s="17"/>
      <c r="N155" s="40">
        <v>0</v>
      </c>
      <c r="O155" s="98"/>
      <c r="P155" s="98"/>
      <c r="Q155" s="22">
        <v>166.52</v>
      </c>
      <c r="R155" s="22">
        <v>151.11000000000001</v>
      </c>
      <c r="S155" s="22">
        <f t="shared" si="20"/>
        <v>103.66146000000002</v>
      </c>
      <c r="T155" s="18">
        <v>114.7</v>
      </c>
      <c r="V155" s="24">
        <v>245</v>
      </c>
      <c r="W155" s="162">
        <v>235</v>
      </c>
      <c r="X155" s="24">
        <f t="shared" si="24"/>
        <v>195.83333333333334</v>
      </c>
      <c r="Y155" s="24">
        <f t="shared" si="25"/>
        <v>136.29999999999998</v>
      </c>
      <c r="AB155" s="30">
        <f t="shared" si="22"/>
        <v>8.8479106249644834E-2</v>
      </c>
      <c r="AC155" s="31">
        <f t="shared" si="21"/>
        <v>9.1718733333333091</v>
      </c>
      <c r="AD155" s="9" t="s">
        <v>636</v>
      </c>
      <c r="AE155" s="9" t="s">
        <v>1</v>
      </c>
      <c r="AF155" s="9" t="s">
        <v>645</v>
      </c>
    </row>
    <row r="156" spans="1:32">
      <c r="B156" s="9"/>
      <c r="C156" s="19">
        <v>3527740</v>
      </c>
      <c r="D156" s="19">
        <v>91</v>
      </c>
      <c r="E156" s="19" t="s">
        <v>41</v>
      </c>
      <c r="F156" s="19" t="s">
        <v>0</v>
      </c>
      <c r="G156" s="19" t="s">
        <v>592</v>
      </c>
      <c r="H156" s="19" t="s">
        <v>458</v>
      </c>
      <c r="I156" s="19">
        <v>8</v>
      </c>
      <c r="J156" s="19">
        <v>4</v>
      </c>
      <c r="K156" s="19">
        <v>4</v>
      </c>
      <c r="L156" s="28"/>
      <c r="M156" s="17"/>
      <c r="N156" s="29">
        <v>0</v>
      </c>
      <c r="O156" s="21"/>
      <c r="P156" s="21"/>
      <c r="Q156" s="22">
        <v>158.03</v>
      </c>
      <c r="R156" s="22">
        <v>153.04</v>
      </c>
      <c r="S156" s="22">
        <f t="shared" si="20"/>
        <v>104.98544</v>
      </c>
      <c r="T156" s="18">
        <v>108.41</v>
      </c>
      <c r="V156" s="24">
        <v>255</v>
      </c>
      <c r="W156" s="159">
        <v>245</v>
      </c>
      <c r="X156" s="24">
        <f t="shared" si="24"/>
        <v>204.16666666666669</v>
      </c>
      <c r="Y156" s="24">
        <f t="shared" si="25"/>
        <v>142.1</v>
      </c>
      <c r="AB156" s="30">
        <f t="shared" si="22"/>
        <v>0.12079033689497015</v>
      </c>
      <c r="AC156" s="31">
        <f t="shared" si="21"/>
        <v>12.681226666666674</v>
      </c>
      <c r="AD156" s="9" t="s">
        <v>636</v>
      </c>
      <c r="AE156" s="9" t="s">
        <v>650</v>
      </c>
      <c r="AF156" s="9" t="s">
        <v>639</v>
      </c>
    </row>
    <row r="157" spans="1:32">
      <c r="B157" s="19" t="s">
        <v>94</v>
      </c>
      <c r="C157" s="19">
        <v>3507920</v>
      </c>
      <c r="D157" s="19">
        <v>94</v>
      </c>
      <c r="E157" s="19" t="s">
        <v>40</v>
      </c>
      <c r="F157" s="19" t="s">
        <v>0</v>
      </c>
      <c r="G157" s="19" t="s">
        <v>592</v>
      </c>
      <c r="H157" s="19" t="s">
        <v>159</v>
      </c>
      <c r="I157" s="19">
        <v>2</v>
      </c>
      <c r="J157" s="19">
        <v>22</v>
      </c>
      <c r="K157" s="19">
        <v>9</v>
      </c>
      <c r="L157" s="28">
        <v>50</v>
      </c>
      <c r="M157" s="17"/>
      <c r="N157" s="29">
        <v>6</v>
      </c>
      <c r="O157" s="21"/>
      <c r="P157" s="21"/>
      <c r="Q157" s="22">
        <v>151.22</v>
      </c>
      <c r="R157" s="22">
        <v>149.16999999999999</v>
      </c>
      <c r="S157" s="22">
        <f t="shared" si="20"/>
        <v>102.33062</v>
      </c>
      <c r="T157" s="18">
        <v>103.74</v>
      </c>
      <c r="V157" s="24">
        <v>230</v>
      </c>
      <c r="W157" s="159">
        <v>235</v>
      </c>
      <c r="X157" s="24">
        <f t="shared" si="24"/>
        <v>195.83333333333334</v>
      </c>
      <c r="Y157" s="24">
        <f t="shared" si="25"/>
        <v>136.29999999999998</v>
      </c>
      <c r="AB157" s="30">
        <f t="shared" si="22"/>
        <v>0.10263509918471453</v>
      </c>
      <c r="AC157" s="31">
        <f t="shared" si="21"/>
        <v>10.502713333333332</v>
      </c>
      <c r="AD157" s="9" t="s">
        <v>635</v>
      </c>
      <c r="AE157" s="9" t="s">
        <v>647</v>
      </c>
      <c r="AF157" s="9" t="s">
        <v>639</v>
      </c>
    </row>
    <row r="158" spans="1:32">
      <c r="B158" s="19"/>
      <c r="C158" s="19">
        <v>3528750</v>
      </c>
      <c r="D158" s="19">
        <v>94</v>
      </c>
      <c r="E158" s="19" t="s">
        <v>162</v>
      </c>
      <c r="F158" s="19" t="s">
        <v>0</v>
      </c>
      <c r="G158" s="19" t="s">
        <v>592</v>
      </c>
      <c r="H158" s="19" t="s">
        <v>458</v>
      </c>
      <c r="I158" s="19">
        <v>8</v>
      </c>
      <c r="J158" s="19" t="s">
        <v>808</v>
      </c>
      <c r="K158" s="19" t="s">
        <v>832</v>
      </c>
      <c r="L158" s="28"/>
      <c r="M158" s="17"/>
      <c r="N158" s="29">
        <v>4</v>
      </c>
      <c r="O158" s="21"/>
      <c r="P158" s="21"/>
      <c r="Q158" s="22">
        <v>159.88</v>
      </c>
      <c r="R158" s="22">
        <v>153.24</v>
      </c>
      <c r="S158" s="22">
        <f t="shared" si="20"/>
        <v>105.12264000000002</v>
      </c>
      <c r="T158" s="18">
        <v>109.68</v>
      </c>
      <c r="V158" s="24">
        <v>245</v>
      </c>
      <c r="W158" s="160">
        <v>240</v>
      </c>
      <c r="X158" s="24">
        <f t="shared" si="24"/>
        <v>200</v>
      </c>
      <c r="Y158" s="24">
        <f t="shared" si="25"/>
        <v>139.19999999999999</v>
      </c>
      <c r="AB158" s="30">
        <f t="shared" si="22"/>
        <v>9.6338524222755115E-2</v>
      </c>
      <c r="AC158" s="31">
        <f t="shared" si="21"/>
        <v>10.127359999999967</v>
      </c>
      <c r="AD158" s="9" t="s">
        <v>1</v>
      </c>
      <c r="AE158" s="9" t="s">
        <v>650</v>
      </c>
      <c r="AF158" s="9" t="s">
        <v>639</v>
      </c>
    </row>
    <row r="159" spans="1:32">
      <c r="B159" s="19"/>
      <c r="C159" s="19">
        <v>3561110</v>
      </c>
      <c r="D159" s="19">
        <v>94</v>
      </c>
      <c r="E159" s="19" t="s">
        <v>42</v>
      </c>
      <c r="F159" s="19"/>
      <c r="G159" s="19" t="s">
        <v>592</v>
      </c>
      <c r="H159" s="19" t="s">
        <v>456</v>
      </c>
      <c r="I159" s="17"/>
      <c r="J159" s="19"/>
      <c r="K159" s="19"/>
      <c r="L159" s="28"/>
      <c r="M159" s="17"/>
      <c r="N159" s="29">
        <v>4</v>
      </c>
      <c r="O159" s="21"/>
      <c r="P159" s="21"/>
      <c r="Q159" s="22">
        <v>162.09</v>
      </c>
      <c r="R159" s="22">
        <v>151.97</v>
      </c>
      <c r="S159" s="22">
        <f t="shared" si="20"/>
        <v>104.25142000000001</v>
      </c>
      <c r="V159" s="24">
        <v>250</v>
      </c>
      <c r="W159" s="160">
        <v>240</v>
      </c>
      <c r="X159" s="24">
        <f t="shared" si="24"/>
        <v>200</v>
      </c>
      <c r="Y159" s="24">
        <f t="shared" si="25"/>
        <v>139.19999999999999</v>
      </c>
      <c r="AB159" s="30">
        <f t="shared" si="22"/>
        <v>0.10550052939326846</v>
      </c>
      <c r="AC159" s="31">
        <f t="shared" si="21"/>
        <v>10.998579999999976</v>
      </c>
      <c r="AD159" s="9" t="s">
        <v>647</v>
      </c>
      <c r="AE159" s="9" t="s">
        <v>647</v>
      </c>
      <c r="AF159" s="9" t="s">
        <v>639</v>
      </c>
    </row>
    <row r="160" spans="1:32">
      <c r="B160" s="19"/>
      <c r="C160" s="19">
        <v>3503420</v>
      </c>
      <c r="D160" s="19">
        <v>98</v>
      </c>
      <c r="E160" s="19" t="s">
        <v>40</v>
      </c>
      <c r="F160" s="19" t="s">
        <v>143</v>
      </c>
      <c r="G160" s="19" t="s">
        <v>592</v>
      </c>
      <c r="H160" s="19" t="s">
        <v>117</v>
      </c>
      <c r="I160" s="19">
        <v>2</v>
      </c>
      <c r="J160" s="19">
        <v>14</v>
      </c>
      <c r="K160" s="19">
        <v>8</v>
      </c>
      <c r="L160" s="28"/>
      <c r="M160" s="17"/>
      <c r="N160" s="29">
        <v>6</v>
      </c>
      <c r="O160" s="21"/>
      <c r="P160" s="21"/>
      <c r="Q160" s="22">
        <v>161.72</v>
      </c>
      <c r="R160" s="22">
        <v>153.94</v>
      </c>
      <c r="S160" s="22">
        <f t="shared" si="20"/>
        <v>105.60284</v>
      </c>
      <c r="T160" s="18">
        <v>109.07</v>
      </c>
      <c r="V160" s="24">
        <v>245</v>
      </c>
      <c r="W160" s="160">
        <v>240</v>
      </c>
      <c r="X160" s="24">
        <f t="shared" si="24"/>
        <v>200</v>
      </c>
      <c r="Y160" s="24">
        <f t="shared" si="25"/>
        <v>139.19999999999999</v>
      </c>
      <c r="AB160" s="30">
        <f t="shared" si="22"/>
        <v>9.1353224970085897E-2</v>
      </c>
      <c r="AC160" s="31">
        <f t="shared" si="21"/>
        <v>9.6471599999999853</v>
      </c>
      <c r="AD160" s="9" t="s">
        <v>636</v>
      </c>
      <c r="AE160" s="9" t="s">
        <v>647</v>
      </c>
      <c r="AF160" s="9" t="s">
        <v>641</v>
      </c>
    </row>
    <row r="161" spans="2:32">
      <c r="B161" s="19"/>
      <c r="C161" s="19">
        <v>3503430</v>
      </c>
      <c r="D161" s="19">
        <v>98</v>
      </c>
      <c r="E161" s="19" t="s">
        <v>40</v>
      </c>
      <c r="F161" s="19" t="s">
        <v>599</v>
      </c>
      <c r="G161" s="19" t="s">
        <v>592</v>
      </c>
      <c r="H161" s="19" t="s">
        <v>117</v>
      </c>
      <c r="I161" s="19"/>
      <c r="J161" s="19"/>
      <c r="K161" s="19"/>
      <c r="L161" s="28">
        <v>0</v>
      </c>
      <c r="M161" s="17"/>
      <c r="N161" s="29">
        <v>0</v>
      </c>
      <c r="O161" s="21"/>
      <c r="P161" s="21"/>
      <c r="Q161" s="22">
        <v>174.69</v>
      </c>
      <c r="R161" s="22">
        <v>169.34</v>
      </c>
      <c r="S161" s="22">
        <f t="shared" si="20"/>
        <v>116.16724000000001</v>
      </c>
      <c r="V161" s="24">
        <v>265</v>
      </c>
      <c r="W161" s="159">
        <v>285</v>
      </c>
      <c r="X161" s="24">
        <f t="shared" si="24"/>
        <v>237.5</v>
      </c>
      <c r="Y161" s="24">
        <f t="shared" si="25"/>
        <v>165.29999999999998</v>
      </c>
      <c r="AB161" s="30">
        <f t="shared" si="22"/>
        <v>0.17933420816402276</v>
      </c>
      <c r="AC161" s="31">
        <f t="shared" si="21"/>
        <v>20.832759999999993</v>
      </c>
      <c r="AD161" s="9" t="s">
        <v>636</v>
      </c>
      <c r="AE161" s="9" t="s">
        <v>647</v>
      </c>
      <c r="AF161" s="9" t="s">
        <v>641</v>
      </c>
    </row>
    <row r="162" spans="2:32">
      <c r="B162" s="9"/>
      <c r="C162" s="19">
        <v>3509570</v>
      </c>
      <c r="D162" s="19">
        <v>94</v>
      </c>
      <c r="E162" s="19" t="s">
        <v>41</v>
      </c>
      <c r="F162" s="19" t="s">
        <v>358</v>
      </c>
      <c r="G162" s="19" t="s">
        <v>592</v>
      </c>
      <c r="H162" s="19" t="s">
        <v>458</v>
      </c>
      <c r="I162" s="19"/>
      <c r="J162" s="19"/>
      <c r="K162" s="19"/>
      <c r="L162" s="28">
        <v>0</v>
      </c>
      <c r="M162" s="17"/>
      <c r="N162" s="29">
        <v>0</v>
      </c>
      <c r="O162" s="21"/>
      <c r="P162" s="21"/>
      <c r="Q162" s="22">
        <v>192</v>
      </c>
      <c r="R162" s="22">
        <v>180.17</v>
      </c>
      <c r="S162" s="22">
        <f t="shared" si="20"/>
        <v>123.59662</v>
      </c>
      <c r="V162" s="24">
        <v>310</v>
      </c>
      <c r="W162" s="159">
        <v>300</v>
      </c>
      <c r="X162" s="24">
        <f t="shared" si="24"/>
        <v>250</v>
      </c>
      <c r="Y162" s="24">
        <f t="shared" si="25"/>
        <v>174</v>
      </c>
      <c r="AB162" s="30">
        <f t="shared" si="22"/>
        <v>0.16710311333756536</v>
      </c>
      <c r="AC162" s="31">
        <f t="shared" si="21"/>
        <v>20.653379999999999</v>
      </c>
      <c r="AD162" s="9" t="s">
        <v>636</v>
      </c>
      <c r="AE162" s="9" t="s">
        <v>647</v>
      </c>
      <c r="AF162" s="9" t="s">
        <v>639</v>
      </c>
    </row>
    <row r="163" spans="2:32">
      <c r="B163" s="19" t="s">
        <v>233</v>
      </c>
      <c r="C163" s="19">
        <v>3560340</v>
      </c>
      <c r="D163" s="19">
        <v>96</v>
      </c>
      <c r="E163" s="19" t="s">
        <v>41</v>
      </c>
      <c r="F163" s="19" t="s">
        <v>0</v>
      </c>
      <c r="G163" s="19" t="s">
        <v>592</v>
      </c>
      <c r="H163" s="17" t="s">
        <v>458</v>
      </c>
      <c r="I163" s="19"/>
      <c r="J163" s="44">
        <v>4</v>
      </c>
      <c r="K163" s="44">
        <v>4</v>
      </c>
      <c r="L163" s="28">
        <v>0</v>
      </c>
      <c r="M163" s="141">
        <v>4</v>
      </c>
      <c r="N163" s="29">
        <v>0</v>
      </c>
      <c r="O163" s="98"/>
      <c r="P163" s="98"/>
      <c r="Q163" s="22">
        <v>177.6</v>
      </c>
      <c r="R163" s="22">
        <v>171.7</v>
      </c>
      <c r="S163" s="22">
        <f t="shared" si="20"/>
        <v>117.78620000000001</v>
      </c>
      <c r="V163" s="24">
        <v>285</v>
      </c>
      <c r="W163" s="159">
        <v>275</v>
      </c>
      <c r="X163" s="24">
        <f t="shared" si="24"/>
        <v>229.16666666666669</v>
      </c>
      <c r="Y163" s="24">
        <f t="shared" si="25"/>
        <v>159.5</v>
      </c>
      <c r="AB163" s="30">
        <f t="shared" si="22"/>
        <v>0.12208957133065375</v>
      </c>
      <c r="AC163" s="31">
        <f t="shared" si="21"/>
        <v>14.380466666666649</v>
      </c>
      <c r="AD163" s="9" t="s">
        <v>918</v>
      </c>
    </row>
    <row r="164" spans="2:32">
      <c r="B164" s="9" t="s">
        <v>597</v>
      </c>
      <c r="C164" s="19">
        <v>3561530</v>
      </c>
      <c r="D164" s="19">
        <v>95</v>
      </c>
      <c r="E164" s="19" t="s">
        <v>41</v>
      </c>
      <c r="F164" s="19" t="s">
        <v>931</v>
      </c>
      <c r="G164" s="19" t="s">
        <v>592</v>
      </c>
      <c r="H164" s="19" t="s">
        <v>458</v>
      </c>
      <c r="I164" s="19"/>
      <c r="J164" s="19"/>
      <c r="K164" s="19"/>
      <c r="L164" s="28">
        <v>0</v>
      </c>
      <c r="M164" s="17"/>
      <c r="N164" s="29">
        <v>0</v>
      </c>
      <c r="O164" s="21"/>
      <c r="P164" s="21"/>
      <c r="Q164" s="22">
        <v>249.6</v>
      </c>
      <c r="R164" s="22">
        <v>239.2</v>
      </c>
      <c r="S164" s="22">
        <f t="shared" si="20"/>
        <v>164.09120000000001</v>
      </c>
      <c r="V164" s="24">
        <v>395</v>
      </c>
      <c r="W164" s="159">
        <v>385</v>
      </c>
      <c r="X164" s="24">
        <f t="shared" si="24"/>
        <v>320.83333333333337</v>
      </c>
      <c r="Y164" s="24">
        <f t="shared" si="25"/>
        <v>223.29999999999998</v>
      </c>
      <c r="AB164" s="30">
        <f t="shared" si="22"/>
        <v>0.12945321463511344</v>
      </c>
      <c r="AC164" s="31">
        <f t="shared" si="21"/>
        <v>21.242133333333328</v>
      </c>
      <c r="AD164" s="9" t="s">
        <v>636</v>
      </c>
      <c r="AE164" s="9" t="s">
        <v>647</v>
      </c>
      <c r="AF164" s="9" t="s">
        <v>639</v>
      </c>
    </row>
    <row r="165" spans="2:32">
      <c r="B165" s="19" t="s">
        <v>234</v>
      </c>
      <c r="C165" s="19">
        <v>3501020</v>
      </c>
      <c r="D165" s="19">
        <v>97</v>
      </c>
      <c r="E165" s="19" t="s">
        <v>41</v>
      </c>
      <c r="F165" s="19" t="s">
        <v>0</v>
      </c>
      <c r="G165" s="19" t="s">
        <v>592</v>
      </c>
      <c r="H165" s="19" t="s">
        <v>117</v>
      </c>
      <c r="I165" s="19">
        <v>4</v>
      </c>
      <c r="J165" s="19"/>
      <c r="K165" s="19"/>
      <c r="L165" s="141">
        <v>4</v>
      </c>
      <c r="M165" s="41"/>
      <c r="N165" s="145">
        <v>0</v>
      </c>
      <c r="O165" s="21"/>
      <c r="P165" s="21"/>
      <c r="Q165" s="22">
        <v>210.42</v>
      </c>
      <c r="R165" s="22">
        <v>201.42</v>
      </c>
      <c r="S165" s="22">
        <f t="shared" si="20"/>
        <v>138.17412000000002</v>
      </c>
      <c r="T165" s="18">
        <v>141.9</v>
      </c>
      <c r="V165" s="24">
        <v>330</v>
      </c>
      <c r="W165" s="162">
        <v>300</v>
      </c>
      <c r="X165" s="24">
        <f t="shared" si="24"/>
        <v>250</v>
      </c>
      <c r="Y165" s="24">
        <f t="shared" si="25"/>
        <v>174</v>
      </c>
      <c r="AB165" s="30">
        <f t="shared" si="22"/>
        <v>4.3972633949106991E-2</v>
      </c>
      <c r="AC165" s="31">
        <f t="shared" si="21"/>
        <v>6.0758799999999837</v>
      </c>
      <c r="AD165" s="9" t="s">
        <v>635</v>
      </c>
      <c r="AE165" s="9" t="s">
        <v>647</v>
      </c>
      <c r="AF165" s="9" t="s">
        <v>639</v>
      </c>
    </row>
    <row r="166" spans="2:32">
      <c r="B166" s="19"/>
      <c r="C166" s="116">
        <v>3512970</v>
      </c>
      <c r="D166" s="19">
        <v>97</v>
      </c>
      <c r="E166" s="19" t="s">
        <v>42</v>
      </c>
      <c r="F166" s="19" t="s">
        <v>0</v>
      </c>
      <c r="G166" s="19" t="s">
        <v>592</v>
      </c>
      <c r="H166" s="118" t="s">
        <v>458</v>
      </c>
      <c r="I166" s="19"/>
      <c r="J166" s="19"/>
      <c r="K166" s="19"/>
      <c r="L166" s="154"/>
      <c r="M166" s="41"/>
      <c r="N166" s="116">
        <v>0</v>
      </c>
      <c r="O166" s="21"/>
      <c r="P166" s="21"/>
      <c r="R166" s="22">
        <v>169.06</v>
      </c>
      <c r="S166" s="22">
        <f t="shared" si="20"/>
        <v>115.97516000000002</v>
      </c>
      <c r="T166" s="126"/>
      <c r="W166" s="155"/>
      <c r="X166" s="24">
        <f t="shared" si="24"/>
        <v>0</v>
      </c>
      <c r="Y166" s="24">
        <f t="shared" si="25"/>
        <v>0</v>
      </c>
      <c r="AB166" s="30">
        <f t="shared" si="22"/>
        <v>-1.0064669020504047</v>
      </c>
      <c r="AC166" s="31">
        <f t="shared" si="21"/>
        <v>-116.72516000000002</v>
      </c>
      <c r="AD166" s="9" t="s">
        <v>636</v>
      </c>
      <c r="AE166" s="9" t="s">
        <v>647</v>
      </c>
      <c r="AF166" s="9" t="s">
        <v>639</v>
      </c>
    </row>
    <row r="167" spans="2:32">
      <c r="B167" s="19" t="s">
        <v>357</v>
      </c>
      <c r="C167" s="19">
        <v>3523980</v>
      </c>
      <c r="D167" s="19">
        <v>100</v>
      </c>
      <c r="E167" s="19" t="s">
        <v>41</v>
      </c>
      <c r="F167" s="19" t="s">
        <v>0</v>
      </c>
      <c r="G167" s="19" t="s">
        <v>592</v>
      </c>
      <c r="H167" s="19" t="s">
        <v>458</v>
      </c>
      <c r="I167" s="19">
        <v>8</v>
      </c>
      <c r="J167" s="19">
        <v>12</v>
      </c>
      <c r="K167" s="19"/>
      <c r="L167" s="28">
        <v>4</v>
      </c>
      <c r="M167" s="17"/>
      <c r="N167" s="29">
        <v>0</v>
      </c>
      <c r="O167" s="21"/>
      <c r="P167" s="21"/>
      <c r="Q167" s="22">
        <v>223.75</v>
      </c>
      <c r="R167" s="22">
        <v>214.2</v>
      </c>
      <c r="S167" s="22">
        <f t="shared" si="20"/>
        <v>146.94120000000001</v>
      </c>
      <c r="T167" s="18">
        <v>153.49</v>
      </c>
      <c r="V167" s="24">
        <v>350</v>
      </c>
      <c r="W167" s="159">
        <v>335</v>
      </c>
      <c r="X167" s="24">
        <f t="shared" si="24"/>
        <v>279.16666666666669</v>
      </c>
      <c r="Y167" s="24">
        <f t="shared" si="25"/>
        <v>194.29999999999998</v>
      </c>
      <c r="AB167" s="30">
        <f t="shared" si="22"/>
        <v>9.6810606328699145E-2</v>
      </c>
      <c r="AC167" s="31">
        <f t="shared" si="21"/>
        <v>14.225466666666648</v>
      </c>
      <c r="AD167" s="9" t="s">
        <v>636</v>
      </c>
      <c r="AE167" s="9" t="s">
        <v>647</v>
      </c>
      <c r="AF167" s="9" t="s">
        <v>639</v>
      </c>
    </row>
    <row r="168" spans="2:32">
      <c r="B168" s="19"/>
      <c r="C168" s="19">
        <v>3501660</v>
      </c>
      <c r="D168" s="19">
        <v>100</v>
      </c>
      <c r="E168" s="19" t="s">
        <v>162</v>
      </c>
      <c r="F168" s="19" t="s">
        <v>356</v>
      </c>
      <c r="G168" s="19" t="s">
        <v>592</v>
      </c>
      <c r="H168" s="19" t="s">
        <v>161</v>
      </c>
      <c r="I168" s="19"/>
      <c r="J168" s="19"/>
      <c r="K168" s="19"/>
      <c r="L168" s="28">
        <v>0</v>
      </c>
      <c r="M168" s="17"/>
      <c r="N168" s="29">
        <v>0</v>
      </c>
      <c r="O168" s="21"/>
      <c r="P168" s="21"/>
      <c r="Q168" s="22">
        <v>268.43</v>
      </c>
      <c r="R168" s="22">
        <v>244.19</v>
      </c>
      <c r="S168" s="22">
        <f t="shared" si="20"/>
        <v>167.51434</v>
      </c>
      <c r="V168" s="24">
        <v>420</v>
      </c>
      <c r="W168" s="159">
        <v>390</v>
      </c>
      <c r="X168" s="24">
        <f t="shared" si="24"/>
        <v>325</v>
      </c>
      <c r="Y168" s="24">
        <f t="shared" si="25"/>
        <v>226.2</v>
      </c>
      <c r="AB168" s="30">
        <f t="shared" si="22"/>
        <v>0.12079956856230932</v>
      </c>
      <c r="AC168" s="31">
        <f t="shared" si="21"/>
        <v>20.235659999999996</v>
      </c>
      <c r="AD168" s="9" t="s">
        <v>635</v>
      </c>
      <c r="AE168" s="9" t="s">
        <v>647</v>
      </c>
      <c r="AF168" s="9" t="s">
        <v>640</v>
      </c>
    </row>
    <row r="169" spans="2:32">
      <c r="B169" s="19" t="s">
        <v>308</v>
      </c>
      <c r="C169" s="19">
        <v>3515500</v>
      </c>
      <c r="D169" s="19">
        <v>112</v>
      </c>
      <c r="E169" s="19" t="s">
        <v>41</v>
      </c>
      <c r="F169" s="19" t="s">
        <v>143</v>
      </c>
      <c r="G169" s="19" t="s">
        <v>592</v>
      </c>
      <c r="H169" s="19" t="s">
        <v>166</v>
      </c>
      <c r="I169" s="19"/>
      <c r="J169" s="19"/>
      <c r="K169" s="19"/>
      <c r="L169" s="28">
        <v>0</v>
      </c>
      <c r="M169" s="17"/>
      <c r="N169" s="29">
        <v>0</v>
      </c>
      <c r="O169" s="21"/>
      <c r="P169" s="21"/>
      <c r="Q169" s="22">
        <v>347.45</v>
      </c>
      <c r="R169" s="22">
        <v>332.59</v>
      </c>
      <c r="S169" s="22">
        <f t="shared" si="20"/>
        <v>228.15674000000001</v>
      </c>
      <c r="V169" s="24">
        <v>535</v>
      </c>
      <c r="W169" s="159">
        <v>520</v>
      </c>
      <c r="X169" s="24">
        <f t="shared" si="24"/>
        <v>433.33333333333337</v>
      </c>
      <c r="Y169" s="24">
        <f t="shared" si="25"/>
        <v>301.59999999999997</v>
      </c>
      <c r="AB169" s="30">
        <f t="shared" si="22"/>
        <v>9.8294678181908318E-2</v>
      </c>
      <c r="AC169" s="31">
        <f t="shared" si="21"/>
        <v>22.426593333333329</v>
      </c>
      <c r="AD169" s="9" t="s">
        <v>636</v>
      </c>
      <c r="AE169" s="9" t="s">
        <v>647</v>
      </c>
      <c r="AF169" s="9" t="s">
        <v>658</v>
      </c>
    </row>
    <row r="170" spans="2:32">
      <c r="B170" s="17" t="s">
        <v>24</v>
      </c>
      <c r="D170" s="19"/>
      <c r="E170" s="19"/>
      <c r="F170" s="19"/>
      <c r="G170" s="19"/>
      <c r="H170" s="19"/>
      <c r="I170" s="19"/>
      <c r="J170" s="19"/>
      <c r="K170" s="19"/>
      <c r="L170" s="17"/>
      <c r="M170" s="17"/>
      <c r="N170" s="21"/>
      <c r="O170" s="21"/>
      <c r="P170" s="21"/>
      <c r="S170" s="22"/>
      <c r="AB170" s="30"/>
      <c r="AC170" s="31"/>
    </row>
    <row r="171" spans="2:32">
      <c r="B171" s="19" t="s">
        <v>181</v>
      </c>
      <c r="C171" s="27">
        <v>3518180</v>
      </c>
      <c r="D171" s="19">
        <v>78</v>
      </c>
      <c r="E171" s="19" t="s">
        <v>42</v>
      </c>
      <c r="F171" s="19" t="s">
        <v>0</v>
      </c>
      <c r="G171" s="19" t="s">
        <v>592</v>
      </c>
      <c r="H171" s="19" t="s">
        <v>159</v>
      </c>
      <c r="I171" s="19"/>
      <c r="J171" s="19"/>
      <c r="K171" s="19"/>
      <c r="L171" s="28">
        <v>0</v>
      </c>
      <c r="M171" s="17"/>
      <c r="N171" s="29">
        <v>0</v>
      </c>
      <c r="O171" s="21"/>
      <c r="P171" s="21"/>
      <c r="Q171" s="22">
        <v>89.35</v>
      </c>
      <c r="R171" s="22">
        <v>83.8</v>
      </c>
      <c r="S171" s="22">
        <f t="shared" si="20"/>
        <v>57.486800000000002</v>
      </c>
      <c r="V171" s="24">
        <v>150</v>
      </c>
      <c r="W171" s="159">
        <v>145</v>
      </c>
      <c r="X171" s="24">
        <f>W171/1.2</f>
        <v>120.83333333333334</v>
      </c>
      <c r="Y171" s="24">
        <f t="shared" ref="Y171" si="26">W171*AB$4</f>
        <v>84.1</v>
      </c>
      <c r="AB171" s="30">
        <f t="shared" si="22"/>
        <v>0.20607397408332567</v>
      </c>
      <c r="AC171" s="31">
        <f t="shared" si="21"/>
        <v>11.846533333333326</v>
      </c>
      <c r="AD171" s="9" t="s">
        <v>635</v>
      </c>
      <c r="AE171" s="9" t="s">
        <v>647</v>
      </c>
      <c r="AF171" s="9" t="s">
        <v>639</v>
      </c>
    </row>
    <row r="172" spans="2:32">
      <c r="B172" s="116" t="s">
        <v>190</v>
      </c>
      <c r="C172" s="27">
        <v>3503640</v>
      </c>
      <c r="D172" s="19">
        <v>80</v>
      </c>
      <c r="E172" s="19" t="s">
        <v>42</v>
      </c>
      <c r="F172" s="19"/>
      <c r="G172" s="19" t="s">
        <v>592</v>
      </c>
      <c r="H172" s="19" t="s">
        <v>161</v>
      </c>
      <c r="I172" s="19"/>
      <c r="J172" s="19"/>
      <c r="K172" s="19"/>
      <c r="L172" s="118"/>
      <c r="M172" s="17"/>
      <c r="N172" s="119"/>
      <c r="O172" s="21"/>
      <c r="P172" s="21"/>
      <c r="Q172" s="22">
        <v>90.46</v>
      </c>
      <c r="R172" s="22">
        <v>89.44</v>
      </c>
      <c r="S172" s="22">
        <f t="shared" si="20"/>
        <v>61.355840000000001</v>
      </c>
      <c r="V172" s="24">
        <v>150</v>
      </c>
      <c r="W172" s="117"/>
      <c r="X172" s="24">
        <f t="shared" ref="X172:X222" si="27">W172/1.2</f>
        <v>0</v>
      </c>
      <c r="Y172" s="24">
        <f t="shared" ref="Y172:Y222" si="28">W172*AB$4</f>
        <v>0</v>
      </c>
      <c r="AB172" s="30">
        <f t="shared" si="22"/>
        <v>-1.0122237752755077</v>
      </c>
      <c r="AC172" s="31">
        <f t="shared" si="21"/>
        <v>-62.105840000000001</v>
      </c>
      <c r="AD172" s="9" t="s">
        <v>635</v>
      </c>
      <c r="AE172" s="9" t="s">
        <v>647</v>
      </c>
      <c r="AF172" s="9" t="s">
        <v>645</v>
      </c>
    </row>
    <row r="173" spans="2:32">
      <c r="B173" s="19" t="s">
        <v>190</v>
      </c>
      <c r="C173" s="27">
        <v>3507440</v>
      </c>
      <c r="D173" s="19">
        <v>84</v>
      </c>
      <c r="E173" s="19" t="s">
        <v>40</v>
      </c>
      <c r="F173" s="19" t="s">
        <v>143</v>
      </c>
      <c r="G173" s="19" t="s">
        <v>592</v>
      </c>
      <c r="H173" s="19" t="s">
        <v>456</v>
      </c>
      <c r="I173" s="19"/>
      <c r="J173" s="19"/>
      <c r="K173" s="19"/>
      <c r="L173" s="28">
        <v>0</v>
      </c>
      <c r="M173" s="17"/>
      <c r="N173" s="29">
        <v>0</v>
      </c>
      <c r="O173" s="21"/>
      <c r="P173" s="21"/>
      <c r="Q173" s="22">
        <v>94.61</v>
      </c>
      <c r="R173" s="22">
        <v>90.47</v>
      </c>
      <c r="S173" s="22">
        <f t="shared" si="20"/>
        <v>62.062420000000003</v>
      </c>
      <c r="V173" s="24">
        <v>160</v>
      </c>
      <c r="W173" s="159">
        <v>155</v>
      </c>
      <c r="X173" s="24">
        <f t="shared" si="27"/>
        <v>129.16666666666669</v>
      </c>
      <c r="Y173" s="24">
        <f t="shared" si="28"/>
        <v>89.899999999999991</v>
      </c>
      <c r="AB173" s="30">
        <f t="shared" si="22"/>
        <v>0.19503343032170947</v>
      </c>
      <c r="AC173" s="31">
        <f t="shared" si="21"/>
        <v>12.104246666666668</v>
      </c>
      <c r="AD173" s="9" t="s">
        <v>647</v>
      </c>
      <c r="AE173" s="9" t="s">
        <v>647</v>
      </c>
      <c r="AF173" s="9" t="s">
        <v>641</v>
      </c>
    </row>
    <row r="174" spans="2:32">
      <c r="B174" s="19" t="s">
        <v>67</v>
      </c>
      <c r="C174" s="19">
        <v>3500010</v>
      </c>
      <c r="D174" s="19">
        <v>83</v>
      </c>
      <c r="E174" s="19" t="s">
        <v>41</v>
      </c>
      <c r="F174" s="19" t="s">
        <v>0</v>
      </c>
      <c r="G174" s="19" t="s">
        <v>592</v>
      </c>
      <c r="H174" s="19" t="s">
        <v>117</v>
      </c>
      <c r="I174" s="19"/>
      <c r="J174" s="19">
        <v>4</v>
      </c>
      <c r="K174" s="19"/>
      <c r="L174" s="28">
        <v>0</v>
      </c>
      <c r="M174" s="141">
        <v>4</v>
      </c>
      <c r="N174" s="29">
        <v>0</v>
      </c>
      <c r="O174" s="21"/>
      <c r="P174" s="21"/>
      <c r="Q174" s="22">
        <v>105.97</v>
      </c>
      <c r="R174" s="22">
        <v>107.74</v>
      </c>
      <c r="S174" s="22">
        <f t="shared" si="20"/>
        <v>73.909639999999996</v>
      </c>
      <c r="V174" s="24">
        <v>170</v>
      </c>
      <c r="W174" s="159">
        <v>175</v>
      </c>
      <c r="X174" s="24">
        <f t="shared" si="27"/>
        <v>145.83333333333334</v>
      </c>
      <c r="Y174" s="24">
        <f t="shared" si="28"/>
        <v>101.5</v>
      </c>
      <c r="AB174" s="30">
        <f t="shared" si="22"/>
        <v>0.13426791597595839</v>
      </c>
      <c r="AC174" s="31">
        <f t="shared" si="21"/>
        <v>9.9236933333333326</v>
      </c>
      <c r="AD174" s="9" t="s">
        <v>636</v>
      </c>
      <c r="AE174" s="9" t="s">
        <v>647</v>
      </c>
      <c r="AF174" s="9" t="s">
        <v>639</v>
      </c>
    </row>
    <row r="175" spans="2:32">
      <c r="B175" s="19" t="s">
        <v>359</v>
      </c>
      <c r="C175" s="19">
        <v>3568750</v>
      </c>
      <c r="D175" s="19">
        <v>86</v>
      </c>
      <c r="E175" s="19" t="s">
        <v>40</v>
      </c>
      <c r="F175" s="19" t="s">
        <v>0</v>
      </c>
      <c r="G175" s="19" t="s">
        <v>592</v>
      </c>
      <c r="H175" s="19" t="s">
        <v>117</v>
      </c>
      <c r="I175" s="19"/>
      <c r="J175" s="19"/>
      <c r="K175" s="19"/>
      <c r="L175" s="28">
        <v>0</v>
      </c>
      <c r="M175" s="17"/>
      <c r="N175" s="29">
        <v>0</v>
      </c>
      <c r="O175" s="21"/>
      <c r="P175" s="21"/>
      <c r="Q175" s="22">
        <v>125.17</v>
      </c>
      <c r="R175" s="22">
        <v>114.29</v>
      </c>
      <c r="S175" s="22">
        <f t="shared" si="20"/>
        <v>78.402940000000015</v>
      </c>
      <c r="V175" s="24">
        <v>210</v>
      </c>
      <c r="W175" s="159">
        <v>195</v>
      </c>
      <c r="X175" s="24">
        <f t="shared" si="27"/>
        <v>162.5</v>
      </c>
      <c r="Y175" s="24">
        <f t="shared" si="28"/>
        <v>113.1</v>
      </c>
      <c r="AB175" s="30">
        <f t="shared" si="22"/>
        <v>0.19255731991682942</v>
      </c>
      <c r="AC175" s="31">
        <f t="shared" si="21"/>
        <v>15.097059999999985</v>
      </c>
      <c r="AD175" s="9" t="s">
        <v>636</v>
      </c>
      <c r="AE175" s="9" t="s">
        <v>647</v>
      </c>
      <c r="AF175" s="9" t="s">
        <v>639</v>
      </c>
    </row>
    <row r="176" spans="2:32">
      <c r="B176" s="116" t="s">
        <v>68</v>
      </c>
      <c r="C176" s="19">
        <v>3516280</v>
      </c>
      <c r="D176" s="19"/>
      <c r="E176" s="19" t="s">
        <v>901</v>
      </c>
      <c r="F176" s="19"/>
      <c r="G176" s="19" t="s">
        <v>592</v>
      </c>
      <c r="H176" s="19" t="s">
        <v>159</v>
      </c>
      <c r="I176" s="19"/>
      <c r="J176" s="19"/>
      <c r="K176" s="19"/>
      <c r="L176" s="118"/>
      <c r="M176" s="17"/>
      <c r="N176" s="119"/>
      <c r="O176" s="21"/>
      <c r="P176" s="21"/>
      <c r="Q176" s="22">
        <v>146.58000000000001</v>
      </c>
      <c r="S176" s="22">
        <f t="shared" si="20"/>
        <v>0</v>
      </c>
      <c r="V176" s="24">
        <v>250</v>
      </c>
      <c r="W176" s="117"/>
      <c r="X176" s="24">
        <f t="shared" si="27"/>
        <v>0</v>
      </c>
      <c r="Y176" s="24">
        <f t="shared" si="28"/>
        <v>0</v>
      </c>
      <c r="AB176" s="30" t="e">
        <f t="shared" si="22"/>
        <v>#DIV/0!</v>
      </c>
      <c r="AC176" s="31">
        <f t="shared" si="21"/>
        <v>-0.75</v>
      </c>
      <c r="AD176" s="9" t="s">
        <v>636</v>
      </c>
      <c r="AE176" s="9" t="s">
        <v>647</v>
      </c>
      <c r="AF176" s="9" t="s">
        <v>639</v>
      </c>
    </row>
    <row r="177" spans="2:32">
      <c r="B177" s="19" t="s">
        <v>282</v>
      </c>
      <c r="C177" s="19">
        <v>3570490</v>
      </c>
      <c r="D177" s="19"/>
      <c r="E177" s="19" t="s">
        <v>901</v>
      </c>
      <c r="F177" s="19" t="s">
        <v>0</v>
      </c>
      <c r="G177" s="19" t="s">
        <v>592</v>
      </c>
      <c r="H177" s="19" t="s">
        <v>160</v>
      </c>
      <c r="I177" s="19"/>
      <c r="J177" s="19"/>
      <c r="K177" s="19"/>
      <c r="L177" s="28">
        <v>0</v>
      </c>
      <c r="M177" s="17"/>
      <c r="N177" s="29">
        <v>0</v>
      </c>
      <c r="O177" s="21"/>
      <c r="P177" s="21"/>
      <c r="Q177" s="22">
        <v>170.95</v>
      </c>
      <c r="R177" s="22">
        <v>168.67</v>
      </c>
      <c r="S177" s="22">
        <f t="shared" si="20"/>
        <v>115.70762000000001</v>
      </c>
      <c r="V177" s="24">
        <v>290</v>
      </c>
      <c r="W177" s="159">
        <v>280</v>
      </c>
      <c r="X177" s="24">
        <f t="shared" si="27"/>
        <v>233.33333333333334</v>
      </c>
      <c r="Y177" s="24">
        <f t="shared" si="28"/>
        <v>162.39999999999998</v>
      </c>
      <c r="AB177" s="30">
        <f t="shared" si="22"/>
        <v>0.16313284581718418</v>
      </c>
      <c r="AC177" s="31">
        <f t="shared" si="21"/>
        <v>18.875713333333337</v>
      </c>
      <c r="AD177" s="9" t="s">
        <v>636</v>
      </c>
      <c r="AE177" s="9" t="s">
        <v>647</v>
      </c>
      <c r="AF177" s="9" t="s">
        <v>640</v>
      </c>
    </row>
    <row r="178" spans="2:32">
      <c r="B178" s="19" t="s">
        <v>483</v>
      </c>
      <c r="C178" s="19">
        <v>3507980</v>
      </c>
      <c r="D178" s="19">
        <v>81</v>
      </c>
      <c r="E178" s="19" t="s">
        <v>41</v>
      </c>
      <c r="F178" s="19" t="s">
        <v>0</v>
      </c>
      <c r="G178" s="19" t="s">
        <v>592</v>
      </c>
      <c r="H178" s="19" t="s">
        <v>161</v>
      </c>
      <c r="I178" s="19"/>
      <c r="J178" s="19"/>
      <c r="K178" s="19"/>
      <c r="L178" s="28">
        <v>0</v>
      </c>
      <c r="M178" s="17"/>
      <c r="N178" s="29">
        <v>0</v>
      </c>
      <c r="O178" s="21"/>
      <c r="P178" s="21"/>
      <c r="Q178" s="22">
        <v>146.58000000000001</v>
      </c>
      <c r="R178" s="22">
        <v>141.91999999999999</v>
      </c>
      <c r="S178" s="22">
        <f t="shared" si="20"/>
        <v>97.357119999999995</v>
      </c>
      <c r="V178" s="24">
        <v>250</v>
      </c>
      <c r="W178" s="159">
        <v>240</v>
      </c>
      <c r="X178" s="24">
        <f t="shared" si="27"/>
        <v>200</v>
      </c>
      <c r="Y178" s="24">
        <f t="shared" si="28"/>
        <v>139.19999999999999</v>
      </c>
      <c r="AB178" s="30">
        <f t="shared" si="22"/>
        <v>0.18378604461594583</v>
      </c>
      <c r="AC178" s="31">
        <f t="shared" si="21"/>
        <v>17.892879999999991</v>
      </c>
      <c r="AD178" s="9" t="s">
        <v>636</v>
      </c>
      <c r="AE178" s="9" t="s">
        <v>647</v>
      </c>
      <c r="AF178" s="9" t="s">
        <v>640</v>
      </c>
    </row>
    <row r="179" spans="2:32">
      <c r="B179" s="116" t="s">
        <v>197</v>
      </c>
      <c r="C179" s="19">
        <v>3508050</v>
      </c>
      <c r="D179" s="19">
        <v>84</v>
      </c>
      <c r="E179" s="19" t="s">
        <v>42</v>
      </c>
      <c r="F179" s="19"/>
      <c r="G179" s="19" t="s">
        <v>592</v>
      </c>
      <c r="H179" s="19" t="s">
        <v>161</v>
      </c>
      <c r="I179" s="19"/>
      <c r="J179" s="19">
        <v>10</v>
      </c>
      <c r="K179" s="19">
        <v>10</v>
      </c>
      <c r="L179" s="118"/>
      <c r="M179" s="17"/>
      <c r="N179" s="119"/>
      <c r="O179" s="21"/>
      <c r="P179" s="21"/>
      <c r="Q179" s="22">
        <v>135.88</v>
      </c>
      <c r="R179" s="22">
        <v>134.08000000000001</v>
      </c>
      <c r="S179" s="22">
        <f t="shared" si="20"/>
        <v>91.978880000000018</v>
      </c>
      <c r="V179" s="24">
        <v>215</v>
      </c>
      <c r="W179" s="149"/>
      <c r="X179" s="24">
        <f t="shared" si="27"/>
        <v>0</v>
      </c>
      <c r="Y179" s="24">
        <f t="shared" si="28"/>
        <v>0</v>
      </c>
      <c r="AB179" s="30">
        <f t="shared" si="22"/>
        <v>-1.0081540457983398</v>
      </c>
      <c r="AC179" s="31">
        <f t="shared" si="21"/>
        <v>-92.728880000000018</v>
      </c>
      <c r="AD179" s="9" t="s">
        <v>635</v>
      </c>
      <c r="AE179" s="9" t="s">
        <v>647</v>
      </c>
      <c r="AF179" s="9" t="s">
        <v>640</v>
      </c>
    </row>
    <row r="180" spans="2:32">
      <c r="B180" s="19" t="s">
        <v>197</v>
      </c>
      <c r="C180" s="19">
        <v>3527290</v>
      </c>
      <c r="D180" s="19">
        <v>88</v>
      </c>
      <c r="E180" s="19" t="s">
        <v>42</v>
      </c>
      <c r="F180" s="19" t="s">
        <v>143</v>
      </c>
      <c r="G180" s="19" t="s">
        <v>592</v>
      </c>
      <c r="H180" s="19" t="s">
        <v>458</v>
      </c>
      <c r="I180" s="19"/>
      <c r="J180" s="44">
        <v>10</v>
      </c>
      <c r="K180" s="44">
        <v>10</v>
      </c>
      <c r="L180" s="28">
        <v>4</v>
      </c>
      <c r="M180" s="17"/>
      <c r="N180" s="29">
        <v>4</v>
      </c>
      <c r="O180" s="21"/>
      <c r="P180" s="21"/>
      <c r="Q180" s="22">
        <v>148.43</v>
      </c>
      <c r="R180" s="22">
        <v>140.53</v>
      </c>
      <c r="S180" s="22">
        <f t="shared" si="20"/>
        <v>96.403580000000005</v>
      </c>
      <c r="V180" s="24">
        <v>240</v>
      </c>
      <c r="W180" s="159">
        <v>225</v>
      </c>
      <c r="X180" s="24">
        <f t="shared" si="27"/>
        <v>187.5</v>
      </c>
      <c r="Y180" s="24">
        <f t="shared" si="28"/>
        <v>130.5</v>
      </c>
      <c r="AB180" s="30">
        <f t="shared" si="22"/>
        <v>0.12029034606391152</v>
      </c>
      <c r="AC180" s="31">
        <f t="shared" si="21"/>
        <v>11.596419999999981</v>
      </c>
      <c r="AD180" s="9" t="s">
        <v>636</v>
      </c>
      <c r="AE180" s="9" t="s">
        <v>650</v>
      </c>
      <c r="AF180" s="9" t="s">
        <v>641</v>
      </c>
    </row>
    <row r="181" spans="2:32">
      <c r="B181" s="19"/>
      <c r="C181" s="19">
        <v>3502350</v>
      </c>
      <c r="D181" s="19">
        <v>84</v>
      </c>
      <c r="E181" s="19" t="s">
        <v>42</v>
      </c>
      <c r="F181" s="19" t="s">
        <v>356</v>
      </c>
      <c r="G181" s="19" t="s">
        <v>592</v>
      </c>
      <c r="H181" s="19" t="s">
        <v>161</v>
      </c>
      <c r="I181" s="19"/>
      <c r="J181" s="19"/>
      <c r="K181" s="19"/>
      <c r="L181" s="28">
        <v>0</v>
      </c>
      <c r="M181" s="17"/>
      <c r="N181" s="29">
        <v>0</v>
      </c>
      <c r="O181" s="21"/>
      <c r="P181" s="21"/>
      <c r="Q181" s="22">
        <v>154.71</v>
      </c>
      <c r="R181" s="22">
        <v>152.86000000000001</v>
      </c>
      <c r="S181" s="22">
        <f t="shared" si="20"/>
        <v>104.86196000000002</v>
      </c>
      <c r="V181" s="24">
        <v>245</v>
      </c>
      <c r="W181" s="159">
        <v>255</v>
      </c>
      <c r="X181" s="24">
        <f t="shared" si="27"/>
        <v>212.5</v>
      </c>
      <c r="Y181" s="24">
        <f t="shared" si="28"/>
        <v>147.89999999999998</v>
      </c>
      <c r="AB181" s="30">
        <f t="shared" si="22"/>
        <v>0.16820246350535462</v>
      </c>
      <c r="AC181" s="31">
        <f t="shared" si="21"/>
        <v>17.638039999999961</v>
      </c>
      <c r="AD181" s="9" t="s">
        <v>635</v>
      </c>
      <c r="AE181" s="9" t="s">
        <v>647</v>
      </c>
      <c r="AF181" s="9" t="s">
        <v>640</v>
      </c>
    </row>
    <row r="182" spans="2:32">
      <c r="B182" s="19" t="s">
        <v>98</v>
      </c>
      <c r="C182" s="19">
        <v>3527440</v>
      </c>
      <c r="D182" s="19">
        <v>87</v>
      </c>
      <c r="E182" s="19" t="s">
        <v>42</v>
      </c>
      <c r="F182" s="19" t="s">
        <v>0</v>
      </c>
      <c r="G182" s="19" t="s">
        <v>592</v>
      </c>
      <c r="H182" s="19" t="s">
        <v>458</v>
      </c>
      <c r="I182" s="19" t="s">
        <v>848</v>
      </c>
      <c r="L182" s="37">
        <v>0</v>
      </c>
      <c r="N182" s="29">
        <v>0</v>
      </c>
      <c r="O182" s="21"/>
      <c r="P182" s="21"/>
      <c r="Q182" s="22">
        <v>129.97</v>
      </c>
      <c r="R182" s="22">
        <v>124.39</v>
      </c>
      <c r="S182" s="22">
        <f t="shared" si="20"/>
        <v>85.331540000000004</v>
      </c>
      <c r="T182" s="18">
        <v>89.35</v>
      </c>
      <c r="V182" s="24">
        <v>200</v>
      </c>
      <c r="W182" s="159">
        <v>200</v>
      </c>
      <c r="X182" s="24">
        <f t="shared" si="27"/>
        <v>166.66666666666669</v>
      </c>
      <c r="Y182" s="24">
        <f t="shared" si="28"/>
        <v>115.99999999999999</v>
      </c>
      <c r="AB182" s="30">
        <f t="shared" si="22"/>
        <v>0.12404706005149641</v>
      </c>
      <c r="AC182" s="31">
        <f t="shared" si="21"/>
        <v>10.585126666666667</v>
      </c>
      <c r="AD182" s="9" t="s">
        <v>636</v>
      </c>
      <c r="AE182" s="9" t="s">
        <v>650</v>
      </c>
      <c r="AF182" s="9" t="s">
        <v>639</v>
      </c>
    </row>
    <row r="183" spans="2:32">
      <c r="B183" s="19"/>
      <c r="C183" s="19">
        <v>3527480</v>
      </c>
      <c r="D183" s="19">
        <v>91</v>
      </c>
      <c r="E183" s="19" t="s">
        <v>41</v>
      </c>
      <c r="F183" s="19" t="s">
        <v>143</v>
      </c>
      <c r="G183" s="19" t="s">
        <v>592</v>
      </c>
      <c r="H183" s="19" t="s">
        <v>458</v>
      </c>
      <c r="I183" s="19">
        <v>4</v>
      </c>
      <c r="J183" s="19"/>
      <c r="K183" s="19"/>
      <c r="L183" s="28"/>
      <c r="M183" s="17"/>
      <c r="N183" s="29">
        <v>0</v>
      </c>
      <c r="O183" s="21"/>
      <c r="P183" s="21"/>
      <c r="Q183" s="22">
        <v>126.28</v>
      </c>
      <c r="R183" s="22">
        <v>124.79</v>
      </c>
      <c r="S183" s="22">
        <f t="shared" si="20"/>
        <v>85.605940000000018</v>
      </c>
      <c r="T183" s="18">
        <v>91.38</v>
      </c>
      <c r="V183" s="24">
        <v>205</v>
      </c>
      <c r="W183" s="159">
        <v>205</v>
      </c>
      <c r="X183" s="24">
        <f t="shared" si="27"/>
        <v>170.83333333333334</v>
      </c>
      <c r="Y183" s="24">
        <f t="shared" si="28"/>
        <v>118.89999999999999</v>
      </c>
      <c r="AB183" s="30">
        <f t="shared" si="22"/>
        <v>0.14867418468079793</v>
      </c>
      <c r="AC183" s="31">
        <f t="shared" si="21"/>
        <v>12.72739333333331</v>
      </c>
      <c r="AD183" s="9" t="s">
        <v>636</v>
      </c>
      <c r="AE183" s="9" t="s">
        <v>650</v>
      </c>
      <c r="AF183" s="9" t="s">
        <v>641</v>
      </c>
    </row>
    <row r="184" spans="2:32">
      <c r="B184" s="19" t="s">
        <v>69</v>
      </c>
      <c r="C184" s="19">
        <v>3527990</v>
      </c>
      <c r="D184" s="19">
        <v>91</v>
      </c>
      <c r="E184" s="19" t="s">
        <v>162</v>
      </c>
      <c r="F184" s="19" t="s">
        <v>0</v>
      </c>
      <c r="G184" s="19" t="s">
        <v>592</v>
      </c>
      <c r="H184" s="19" t="s">
        <v>458</v>
      </c>
      <c r="I184" s="19">
        <v>4</v>
      </c>
      <c r="J184" s="19">
        <v>168</v>
      </c>
      <c r="K184" s="19">
        <v>103</v>
      </c>
      <c r="L184" s="28">
        <v>125</v>
      </c>
      <c r="M184" s="17"/>
      <c r="N184" s="29">
        <v>50</v>
      </c>
      <c r="O184" s="21"/>
      <c r="P184" s="21"/>
      <c r="Q184" s="22">
        <v>115.2</v>
      </c>
      <c r="R184" s="22">
        <v>110.29</v>
      </c>
      <c r="S184" s="22">
        <f t="shared" si="20"/>
        <v>75.658940000000015</v>
      </c>
      <c r="T184" s="18">
        <v>79.03</v>
      </c>
      <c r="V184" s="24">
        <v>178</v>
      </c>
      <c r="W184" s="159">
        <v>175</v>
      </c>
      <c r="X184" s="24">
        <f t="shared" si="27"/>
        <v>145.83333333333334</v>
      </c>
      <c r="Y184" s="24">
        <f t="shared" si="28"/>
        <v>101.5</v>
      </c>
      <c r="AB184" s="30">
        <f t="shared" si="22"/>
        <v>0.10804266268247099</v>
      </c>
      <c r="AC184" s="31">
        <f t="shared" si="21"/>
        <v>8.1743933333333132</v>
      </c>
      <c r="AD184" s="9" t="s">
        <v>1</v>
      </c>
      <c r="AE184" s="9" t="s">
        <v>650</v>
      </c>
      <c r="AF184" s="9" t="s">
        <v>639</v>
      </c>
    </row>
    <row r="185" spans="2:32">
      <c r="C185" s="19">
        <v>3500980</v>
      </c>
      <c r="D185" s="19">
        <v>91</v>
      </c>
      <c r="E185" s="19" t="s">
        <v>41</v>
      </c>
      <c r="F185" s="19" t="s">
        <v>0</v>
      </c>
      <c r="G185" s="19" t="s">
        <v>592</v>
      </c>
      <c r="H185" s="19" t="s">
        <v>161</v>
      </c>
      <c r="I185" s="19"/>
      <c r="J185" s="19">
        <v>7</v>
      </c>
      <c r="K185" s="19">
        <v>3</v>
      </c>
      <c r="L185" s="129">
        <v>0</v>
      </c>
      <c r="M185" s="17"/>
      <c r="N185" s="130">
        <v>1</v>
      </c>
      <c r="O185" s="87"/>
      <c r="P185" s="87"/>
      <c r="Q185" s="22">
        <v>115.2</v>
      </c>
      <c r="R185" s="22">
        <v>110.29</v>
      </c>
      <c r="S185" s="22">
        <f t="shared" si="20"/>
        <v>75.658940000000015</v>
      </c>
      <c r="V185" s="24">
        <v>185</v>
      </c>
      <c r="W185" s="160">
        <v>185</v>
      </c>
      <c r="X185" s="24">
        <f t="shared" si="27"/>
        <v>154.16666666666669</v>
      </c>
      <c r="Y185" s="24">
        <f t="shared" si="28"/>
        <v>107.3</v>
      </c>
      <c r="AB185" s="30">
        <f t="shared" si="22"/>
        <v>0.17192583806575473</v>
      </c>
      <c r="AC185" s="31">
        <f t="shared" si="21"/>
        <v>13.007726666666656</v>
      </c>
      <c r="AD185" s="9" t="s">
        <v>635</v>
      </c>
      <c r="AE185" s="9" t="s">
        <v>647</v>
      </c>
      <c r="AF185" s="9" t="s">
        <v>640</v>
      </c>
    </row>
    <row r="186" spans="2:32">
      <c r="B186" s="19"/>
      <c r="C186" s="19">
        <v>3561090</v>
      </c>
      <c r="D186" s="19">
        <v>94</v>
      </c>
      <c r="E186" s="19" t="s">
        <v>42</v>
      </c>
      <c r="F186" s="19" t="s">
        <v>143</v>
      </c>
      <c r="G186" s="19" t="s">
        <v>592</v>
      </c>
      <c r="H186" s="19" t="s">
        <v>456</v>
      </c>
      <c r="I186" s="19"/>
      <c r="J186" s="44">
        <v>4</v>
      </c>
      <c r="K186" s="44">
        <v>4</v>
      </c>
      <c r="L186" s="28">
        <v>4</v>
      </c>
      <c r="M186" s="17"/>
      <c r="N186" s="29">
        <v>4</v>
      </c>
      <c r="O186" s="21"/>
      <c r="P186" s="21"/>
      <c r="Q186" s="22">
        <v>117.05</v>
      </c>
      <c r="R186" s="22">
        <v>116.5</v>
      </c>
      <c r="S186" s="22">
        <f t="shared" si="20"/>
        <v>79.919000000000011</v>
      </c>
      <c r="V186" s="24">
        <v>190</v>
      </c>
      <c r="W186" s="160">
        <v>185</v>
      </c>
      <c r="X186" s="24">
        <f t="shared" si="27"/>
        <v>154.16666666666669</v>
      </c>
      <c r="Y186" s="24">
        <f t="shared" si="28"/>
        <v>107.3</v>
      </c>
      <c r="AB186" s="30">
        <f t="shared" si="22"/>
        <v>0.1094566581997605</v>
      </c>
      <c r="AC186" s="31">
        <f t="shared" si="21"/>
        <v>8.7476666666666603</v>
      </c>
      <c r="AD186" s="9" t="s">
        <v>636</v>
      </c>
      <c r="AE186" s="9" t="s">
        <v>650</v>
      </c>
      <c r="AF186" s="9" t="s">
        <v>641</v>
      </c>
    </row>
    <row r="187" spans="2:32">
      <c r="B187" s="19"/>
      <c r="C187" s="19">
        <v>3502790</v>
      </c>
      <c r="D187" s="19">
        <v>91</v>
      </c>
      <c r="E187" s="19" t="s">
        <v>162</v>
      </c>
      <c r="F187" s="19" t="s">
        <v>358</v>
      </c>
      <c r="G187" s="19" t="s">
        <v>592</v>
      </c>
      <c r="H187" s="19" t="s">
        <v>458</v>
      </c>
      <c r="I187" s="19"/>
      <c r="J187" s="19">
        <v>4</v>
      </c>
      <c r="K187" s="19">
        <v>4</v>
      </c>
      <c r="L187" s="28">
        <v>0</v>
      </c>
      <c r="M187" s="41"/>
      <c r="N187" s="29">
        <v>0</v>
      </c>
      <c r="O187" s="98"/>
      <c r="P187" s="98"/>
      <c r="Q187" s="22">
        <v>138.09</v>
      </c>
      <c r="R187" s="22">
        <v>124.33</v>
      </c>
      <c r="S187" s="22">
        <f t="shared" si="20"/>
        <v>85.290379999999999</v>
      </c>
      <c r="V187" s="24">
        <v>230</v>
      </c>
      <c r="W187" s="159">
        <v>205</v>
      </c>
      <c r="X187" s="24">
        <f t="shared" si="27"/>
        <v>170.83333333333334</v>
      </c>
      <c r="Y187" s="24">
        <f t="shared" si="28"/>
        <v>118.89999999999999</v>
      </c>
      <c r="AB187" s="30">
        <f t="shared" si="22"/>
        <v>0.15292408514692196</v>
      </c>
      <c r="AC187" s="31">
        <f t="shared" si="21"/>
        <v>13.04295333333333</v>
      </c>
      <c r="AD187" s="9" t="s">
        <v>636</v>
      </c>
      <c r="AE187" s="9" t="s">
        <v>647</v>
      </c>
      <c r="AF187" s="9" t="s">
        <v>640</v>
      </c>
    </row>
    <row r="188" spans="2:32">
      <c r="B188" s="19" t="s">
        <v>70</v>
      </c>
      <c r="C188" s="19">
        <v>3529020</v>
      </c>
      <c r="D188" s="19">
        <v>94</v>
      </c>
      <c r="E188" s="19" t="s">
        <v>162</v>
      </c>
      <c r="F188" s="19" t="s">
        <v>0</v>
      </c>
      <c r="G188" s="19" t="s">
        <v>592</v>
      </c>
      <c r="H188" s="19" t="s">
        <v>458</v>
      </c>
      <c r="I188" s="19">
        <v>4</v>
      </c>
      <c r="J188" s="19">
        <v>50</v>
      </c>
      <c r="K188" s="19">
        <v>22</v>
      </c>
      <c r="L188" s="28">
        <v>40</v>
      </c>
      <c r="M188" s="17"/>
      <c r="N188" s="29">
        <v>12</v>
      </c>
      <c r="O188" s="21"/>
      <c r="P188" s="21"/>
      <c r="Q188" s="22">
        <v>127.06</v>
      </c>
      <c r="R188" s="22">
        <v>121.67</v>
      </c>
      <c r="S188" s="22">
        <f t="shared" si="20"/>
        <v>83.465620000000001</v>
      </c>
      <c r="T188" s="18">
        <v>87.14</v>
      </c>
      <c r="V188" s="24">
        <v>200</v>
      </c>
      <c r="W188" s="159">
        <v>195</v>
      </c>
      <c r="X188" s="24">
        <f t="shared" si="27"/>
        <v>162.5</v>
      </c>
      <c r="Y188" s="24">
        <f t="shared" si="28"/>
        <v>113.1</v>
      </c>
      <c r="AB188" s="30">
        <f t="shared" si="22"/>
        <v>0.12022171524035882</v>
      </c>
      <c r="AC188" s="31">
        <f t="shared" si="21"/>
        <v>10.034379999999999</v>
      </c>
      <c r="AD188" s="9" t="s">
        <v>1</v>
      </c>
      <c r="AE188" s="9" t="s">
        <v>650</v>
      </c>
      <c r="AF188" s="9" t="s">
        <v>639</v>
      </c>
    </row>
    <row r="189" spans="2:32">
      <c r="B189" s="9"/>
      <c r="C189" s="19">
        <v>3500410</v>
      </c>
      <c r="D189" s="19">
        <v>94</v>
      </c>
      <c r="E189" s="19" t="s">
        <v>41</v>
      </c>
      <c r="F189" s="19" t="s">
        <v>0</v>
      </c>
      <c r="G189" s="19" t="s">
        <v>592</v>
      </c>
      <c r="H189" s="19" t="s">
        <v>161</v>
      </c>
      <c r="I189" s="19"/>
      <c r="J189" s="19">
        <v>5</v>
      </c>
      <c r="K189" s="19">
        <v>5</v>
      </c>
      <c r="L189" s="136">
        <v>0</v>
      </c>
      <c r="M189" s="27"/>
      <c r="N189" s="130">
        <v>1</v>
      </c>
      <c r="O189" s="87"/>
      <c r="P189" s="87"/>
      <c r="Q189" s="22">
        <v>127.02</v>
      </c>
      <c r="R189" s="22">
        <v>121.67</v>
      </c>
      <c r="S189" s="22">
        <f t="shared" si="20"/>
        <v>83.465620000000001</v>
      </c>
      <c r="V189" s="24">
        <v>205</v>
      </c>
      <c r="W189" s="160">
        <v>205</v>
      </c>
      <c r="X189" s="24">
        <f t="shared" si="27"/>
        <v>170.83333333333334</v>
      </c>
      <c r="Y189" s="24">
        <f t="shared" si="28"/>
        <v>118.89999999999999</v>
      </c>
      <c r="AB189" s="30">
        <f t="shared" si="22"/>
        <v>0.17812978964672313</v>
      </c>
      <c r="AC189" s="31">
        <f t="shared" si="21"/>
        <v>14.867713333333327</v>
      </c>
      <c r="AD189" s="9" t="s">
        <v>636</v>
      </c>
      <c r="AE189" s="9" t="s">
        <v>647</v>
      </c>
      <c r="AF189" s="9" t="s">
        <v>640</v>
      </c>
    </row>
    <row r="190" spans="2:32">
      <c r="B190" s="19"/>
      <c r="C190" s="19">
        <v>3529260</v>
      </c>
      <c r="D190" s="19">
        <v>97</v>
      </c>
      <c r="E190" s="19" t="s">
        <v>162</v>
      </c>
      <c r="F190" s="19" t="s">
        <v>143</v>
      </c>
      <c r="G190" s="19" t="s">
        <v>592</v>
      </c>
      <c r="H190" s="19" t="s">
        <v>458</v>
      </c>
      <c r="I190" s="19"/>
      <c r="J190" s="19">
        <v>4</v>
      </c>
      <c r="K190" s="19">
        <v>4</v>
      </c>
      <c r="L190" s="28">
        <v>4</v>
      </c>
      <c r="M190" s="17"/>
      <c r="N190" s="29">
        <v>4</v>
      </c>
      <c r="O190" s="21"/>
      <c r="P190" s="21"/>
      <c r="Q190" s="22">
        <v>130.71</v>
      </c>
      <c r="R190" s="22">
        <v>125.17</v>
      </c>
      <c r="S190" s="22">
        <f t="shared" si="20"/>
        <v>85.866620000000012</v>
      </c>
      <c r="V190" s="24">
        <v>210</v>
      </c>
      <c r="W190" s="160">
        <v>205</v>
      </c>
      <c r="X190" s="24">
        <f t="shared" si="27"/>
        <v>170.83333333333334</v>
      </c>
      <c r="Y190" s="24">
        <f t="shared" si="28"/>
        <v>118.89999999999999</v>
      </c>
      <c r="AB190" s="30">
        <f t="shared" si="22"/>
        <v>0.14518695778794269</v>
      </c>
      <c r="AC190" s="31">
        <f t="shared" si="21"/>
        <v>12.466713333333317</v>
      </c>
      <c r="AD190" s="9" t="s">
        <v>1</v>
      </c>
      <c r="AE190" s="9" t="s">
        <v>650</v>
      </c>
      <c r="AF190" s="9" t="s">
        <v>641</v>
      </c>
    </row>
    <row r="191" spans="2:32">
      <c r="B191" s="19"/>
      <c r="C191" s="19">
        <v>3509950</v>
      </c>
      <c r="D191" s="19">
        <v>94</v>
      </c>
      <c r="E191" s="19" t="s">
        <v>41</v>
      </c>
      <c r="F191" s="19" t="s">
        <v>602</v>
      </c>
      <c r="G191" s="19" t="s">
        <v>592</v>
      </c>
      <c r="H191" s="19" t="s">
        <v>458</v>
      </c>
      <c r="I191" s="19"/>
      <c r="J191" s="19">
        <v>15</v>
      </c>
      <c r="K191" s="19">
        <v>8</v>
      </c>
      <c r="L191" s="28">
        <v>4</v>
      </c>
      <c r="M191" s="17"/>
      <c r="N191" s="29">
        <v>4</v>
      </c>
      <c r="O191" s="21"/>
      <c r="P191" s="21"/>
      <c r="Q191" s="22">
        <v>142.15</v>
      </c>
      <c r="R191" s="22">
        <v>133.83000000000001</v>
      </c>
      <c r="S191" s="22">
        <f t="shared" si="20"/>
        <v>91.807380000000009</v>
      </c>
      <c r="V191" s="24">
        <v>230</v>
      </c>
      <c r="W191" s="159">
        <v>220</v>
      </c>
      <c r="X191" s="24">
        <f t="shared" si="27"/>
        <v>183.33333333333334</v>
      </c>
      <c r="Y191" s="24">
        <f t="shared" si="28"/>
        <v>127.6</v>
      </c>
      <c r="AB191" s="30">
        <f t="shared" si="22"/>
        <v>0.15005278805836</v>
      </c>
      <c r="AC191" s="31">
        <f t="shared" si="21"/>
        <v>13.77595333333332</v>
      </c>
      <c r="AD191" s="9" t="s">
        <v>636</v>
      </c>
      <c r="AE191" s="9" t="s">
        <v>647</v>
      </c>
      <c r="AF191" s="9" t="s">
        <v>639</v>
      </c>
    </row>
    <row r="192" spans="2:32">
      <c r="B192" s="19"/>
      <c r="C192" s="19">
        <v>3528210</v>
      </c>
      <c r="D192" s="19">
        <v>97</v>
      </c>
      <c r="E192" s="19" t="s">
        <v>41</v>
      </c>
      <c r="F192" s="19" t="s">
        <v>360</v>
      </c>
      <c r="G192" s="19" t="s">
        <v>592</v>
      </c>
      <c r="H192" s="19" t="s">
        <v>161</v>
      </c>
      <c r="I192" s="19"/>
      <c r="J192" s="19"/>
      <c r="K192" s="19"/>
      <c r="L192" s="28">
        <v>0</v>
      </c>
      <c r="M192" s="17"/>
      <c r="N192" s="29">
        <v>0</v>
      </c>
      <c r="O192" s="21"/>
      <c r="P192" s="21"/>
      <c r="Q192" s="22">
        <v>165.05</v>
      </c>
      <c r="R192" s="22">
        <v>150.19999999999999</v>
      </c>
      <c r="S192" s="22">
        <f t="shared" si="20"/>
        <v>103.0372</v>
      </c>
      <c r="V192" s="24">
        <v>270</v>
      </c>
      <c r="W192" s="159">
        <v>250</v>
      </c>
      <c r="X192" s="24">
        <f t="shared" si="27"/>
        <v>208.33333333333334</v>
      </c>
      <c r="Y192" s="24">
        <f t="shared" si="28"/>
        <v>145</v>
      </c>
      <c r="AB192" s="30">
        <f t="shared" si="22"/>
        <v>0.16543669017921034</v>
      </c>
      <c r="AC192" s="31">
        <f t="shared" si="21"/>
        <v>17.04613333333333</v>
      </c>
      <c r="AD192" s="9" t="s">
        <v>636</v>
      </c>
      <c r="AE192" s="9" t="s">
        <v>647</v>
      </c>
      <c r="AF192" s="9" t="s">
        <v>645</v>
      </c>
    </row>
    <row r="193" spans="1:32">
      <c r="B193" s="19" t="s">
        <v>99</v>
      </c>
      <c r="C193" s="19">
        <v>3525170</v>
      </c>
      <c r="D193" s="19">
        <v>95</v>
      </c>
      <c r="E193" s="19" t="s">
        <v>163</v>
      </c>
      <c r="F193" s="19" t="s">
        <v>0</v>
      </c>
      <c r="G193" s="19" t="s">
        <v>592</v>
      </c>
      <c r="H193" s="19" t="s">
        <v>159</v>
      </c>
      <c r="I193" s="19">
        <v>4</v>
      </c>
      <c r="J193" s="19"/>
      <c r="K193" s="19"/>
      <c r="L193" s="28">
        <v>0</v>
      </c>
      <c r="M193" s="17"/>
      <c r="N193" s="40">
        <v>0</v>
      </c>
      <c r="O193" s="98"/>
      <c r="P193" s="98"/>
      <c r="Q193" s="22">
        <v>172.06</v>
      </c>
      <c r="S193" s="22">
        <f t="shared" si="20"/>
        <v>0</v>
      </c>
      <c r="T193" s="18">
        <v>122.5</v>
      </c>
      <c r="V193" s="24">
        <v>285</v>
      </c>
      <c r="W193" s="162">
        <v>250</v>
      </c>
      <c r="X193" s="24">
        <f t="shared" si="27"/>
        <v>208.33333333333334</v>
      </c>
      <c r="Y193" s="24">
        <f t="shared" si="28"/>
        <v>145</v>
      </c>
      <c r="AB193" s="152">
        <f>(X193*AB$4-0.65-T193)/T193</f>
        <v>-1.8911564625850426E-2</v>
      </c>
      <c r="AC193" s="153">
        <f>X193*AB$4-0.65-T193</f>
        <v>-2.3166666666666771</v>
      </c>
      <c r="AD193" s="9" t="s">
        <v>635</v>
      </c>
      <c r="AE193" s="9" t="s">
        <v>647</v>
      </c>
      <c r="AF193" s="9" t="s">
        <v>639</v>
      </c>
    </row>
    <row r="194" spans="1:32">
      <c r="B194" s="19"/>
      <c r="C194" s="19">
        <v>3504500</v>
      </c>
      <c r="D194" s="19">
        <v>95</v>
      </c>
      <c r="E194" s="19" t="s">
        <v>41</v>
      </c>
      <c r="F194" s="19" t="s">
        <v>0</v>
      </c>
      <c r="G194" s="19" t="s">
        <v>592</v>
      </c>
      <c r="H194" s="19" t="s">
        <v>161</v>
      </c>
      <c r="I194" s="19">
        <v>2</v>
      </c>
      <c r="J194" s="19"/>
      <c r="K194" s="19"/>
      <c r="L194" s="28">
        <v>0</v>
      </c>
      <c r="M194" s="17"/>
      <c r="N194" s="40">
        <v>0</v>
      </c>
      <c r="O194" s="98"/>
      <c r="P194" s="98"/>
      <c r="S194" s="22">
        <f t="shared" si="20"/>
        <v>0</v>
      </c>
      <c r="T194" s="18">
        <v>123.5</v>
      </c>
      <c r="W194" s="162">
        <v>250</v>
      </c>
      <c r="X194" s="24">
        <f t="shared" si="27"/>
        <v>208.33333333333334</v>
      </c>
      <c r="Y194" s="24">
        <f t="shared" si="28"/>
        <v>145</v>
      </c>
      <c r="AB194" s="152">
        <f>(X194*AB$4-0.65-T194)/T194</f>
        <v>-2.6855600539811151E-2</v>
      </c>
      <c r="AC194" s="153">
        <f>X194*AB$4-0.65-T194</f>
        <v>-3.3166666666666771</v>
      </c>
      <c r="AD194" s="9" t="s">
        <v>636</v>
      </c>
      <c r="AE194" s="9" t="s">
        <v>647</v>
      </c>
      <c r="AF194" s="9" t="s">
        <v>645</v>
      </c>
    </row>
    <row r="195" spans="1:32">
      <c r="B195" s="19"/>
      <c r="C195" s="19">
        <v>3529550</v>
      </c>
      <c r="D195" s="19">
        <v>95</v>
      </c>
      <c r="E195" s="19" t="s">
        <v>162</v>
      </c>
      <c r="F195" s="19" t="s">
        <v>0</v>
      </c>
      <c r="G195" s="19" t="s">
        <v>592</v>
      </c>
      <c r="H195" s="19" t="s">
        <v>458</v>
      </c>
      <c r="I195" s="19" t="s">
        <v>849</v>
      </c>
      <c r="J195" s="19" t="s">
        <v>810</v>
      </c>
      <c r="K195" s="19" t="s">
        <v>834</v>
      </c>
      <c r="L195" s="28">
        <v>12</v>
      </c>
      <c r="M195" s="17"/>
      <c r="N195" s="29">
        <v>0</v>
      </c>
      <c r="O195" s="21"/>
      <c r="P195" s="21"/>
      <c r="Q195" s="22">
        <v>172.06</v>
      </c>
      <c r="R195" s="22">
        <v>163.08000000000001</v>
      </c>
      <c r="S195" s="22">
        <f t="shared" si="20"/>
        <v>111.87288000000002</v>
      </c>
      <c r="T195" s="18">
        <v>119.06</v>
      </c>
      <c r="V195" s="24">
        <v>290</v>
      </c>
      <c r="W195" s="159">
        <v>260</v>
      </c>
      <c r="X195" s="24">
        <f t="shared" si="27"/>
        <v>216.66666666666669</v>
      </c>
      <c r="Y195" s="24">
        <f t="shared" si="28"/>
        <v>150.79999999999998</v>
      </c>
      <c r="AB195" s="30">
        <f t="shared" ref="AB195:AB258" si="29">(X195*AB$4-0.75-S195)/S195</f>
        <v>0.11659471595498967</v>
      </c>
      <c r="AC195" s="31">
        <f t="shared" ref="AC195:AC258" si="30">X195*AB$4-0.75-S195</f>
        <v>13.043786666666648</v>
      </c>
      <c r="AD195" s="9" t="s">
        <v>1</v>
      </c>
      <c r="AE195" s="9" t="s">
        <v>650</v>
      </c>
      <c r="AF195" s="9" t="s">
        <v>639</v>
      </c>
    </row>
    <row r="196" spans="1:32">
      <c r="B196" s="19"/>
      <c r="C196" s="19">
        <v>3529970</v>
      </c>
      <c r="D196" s="19">
        <v>99</v>
      </c>
      <c r="E196" s="19" t="s">
        <v>162</v>
      </c>
      <c r="F196" s="19" t="s">
        <v>143</v>
      </c>
      <c r="G196" s="19" t="s">
        <v>592</v>
      </c>
      <c r="H196" s="19" t="s">
        <v>458</v>
      </c>
      <c r="I196" s="19"/>
      <c r="J196" s="19">
        <v>4</v>
      </c>
      <c r="K196" s="19">
        <v>4</v>
      </c>
      <c r="L196" s="28">
        <v>4</v>
      </c>
      <c r="M196" s="17"/>
      <c r="N196" s="29">
        <v>4</v>
      </c>
      <c r="O196" s="21"/>
      <c r="P196" s="21"/>
      <c r="Q196" s="22">
        <v>179.82</v>
      </c>
      <c r="R196" s="22">
        <v>172.33</v>
      </c>
      <c r="S196" s="22">
        <f t="shared" si="20"/>
        <v>118.21838000000002</v>
      </c>
      <c r="V196" s="24">
        <v>295</v>
      </c>
      <c r="W196" s="159">
        <v>285</v>
      </c>
      <c r="X196" s="24">
        <f t="shared" si="27"/>
        <v>237.5</v>
      </c>
      <c r="Y196" s="24">
        <f t="shared" si="28"/>
        <v>165.29999999999998</v>
      </c>
      <c r="AB196" s="30">
        <f t="shared" si="29"/>
        <v>0.15887224981428413</v>
      </c>
      <c r="AC196" s="31">
        <f t="shared" si="30"/>
        <v>18.781619999999975</v>
      </c>
      <c r="AD196" s="9" t="s">
        <v>1</v>
      </c>
      <c r="AE196" s="9" t="s">
        <v>650</v>
      </c>
      <c r="AF196" s="9" t="s">
        <v>641</v>
      </c>
    </row>
    <row r="197" spans="1:32">
      <c r="B197" s="19" t="s">
        <v>283</v>
      </c>
      <c r="C197" s="19">
        <v>3507330</v>
      </c>
      <c r="D197" s="19">
        <v>98</v>
      </c>
      <c r="E197" s="19" t="s">
        <v>162</v>
      </c>
      <c r="F197" s="19" t="s">
        <v>0</v>
      </c>
      <c r="G197" s="19" t="s">
        <v>592</v>
      </c>
      <c r="H197" s="19" t="s">
        <v>458</v>
      </c>
      <c r="I197" s="19">
        <v>4</v>
      </c>
      <c r="J197" s="19"/>
      <c r="K197" s="19"/>
      <c r="L197" s="28">
        <v>4</v>
      </c>
      <c r="M197" s="17"/>
      <c r="N197" s="29">
        <v>0</v>
      </c>
      <c r="O197" s="21"/>
      <c r="P197" s="21"/>
      <c r="Q197" s="22">
        <v>218.58</v>
      </c>
      <c r="R197" s="22">
        <v>211.3</v>
      </c>
      <c r="S197" s="22">
        <f t="shared" si="20"/>
        <v>144.95180000000002</v>
      </c>
      <c r="T197" s="18">
        <v>149.94999999999999</v>
      </c>
      <c r="V197" s="24">
        <v>340</v>
      </c>
      <c r="W197" s="159">
        <v>335</v>
      </c>
      <c r="X197" s="24">
        <f t="shared" si="27"/>
        <v>279.16666666666669</v>
      </c>
      <c r="Y197" s="24">
        <f t="shared" si="28"/>
        <v>194.29999999999998</v>
      </c>
      <c r="AB197" s="30">
        <f t="shared" si="29"/>
        <v>0.11186385175393913</v>
      </c>
      <c r="AC197" s="31">
        <f t="shared" si="30"/>
        <v>16.214866666666637</v>
      </c>
      <c r="AD197" s="9" t="s">
        <v>636</v>
      </c>
      <c r="AE197" s="9" t="s">
        <v>647</v>
      </c>
      <c r="AF197" s="9" t="s">
        <v>641</v>
      </c>
    </row>
    <row r="198" spans="1:32">
      <c r="B198" s="19"/>
      <c r="C198" s="19">
        <v>3509590</v>
      </c>
      <c r="D198" s="19">
        <v>98</v>
      </c>
      <c r="E198" s="19" t="s">
        <v>41</v>
      </c>
      <c r="F198" s="19" t="s">
        <v>358</v>
      </c>
      <c r="G198" s="19" t="s">
        <v>592</v>
      </c>
      <c r="H198" s="19" t="s">
        <v>458</v>
      </c>
      <c r="I198" s="19"/>
      <c r="J198" s="19"/>
      <c r="K198" s="19"/>
      <c r="L198" s="28"/>
      <c r="M198" s="17"/>
      <c r="N198" s="29">
        <v>0</v>
      </c>
      <c r="O198" s="21"/>
      <c r="P198" s="21"/>
      <c r="Q198" s="22">
        <v>251.45</v>
      </c>
      <c r="R198" s="22">
        <v>243.45</v>
      </c>
      <c r="S198" s="22">
        <f t="shared" si="20"/>
        <v>167.0067</v>
      </c>
      <c r="V198" s="24">
        <v>410</v>
      </c>
      <c r="W198" s="159">
        <v>390</v>
      </c>
      <c r="X198" s="24">
        <f t="shared" si="27"/>
        <v>325</v>
      </c>
      <c r="Y198" s="24">
        <f t="shared" si="28"/>
        <v>226.2</v>
      </c>
      <c r="AB198" s="30">
        <f t="shared" si="29"/>
        <v>0.12420639411472717</v>
      </c>
      <c r="AC198" s="31">
        <f t="shared" si="30"/>
        <v>20.743300000000005</v>
      </c>
      <c r="AD198" s="9" t="s">
        <v>636</v>
      </c>
      <c r="AE198" s="9" t="s">
        <v>647</v>
      </c>
      <c r="AF198" s="9" t="s">
        <v>641</v>
      </c>
    </row>
    <row r="199" spans="1:32">
      <c r="B199" s="19" t="s">
        <v>100</v>
      </c>
      <c r="C199" s="19">
        <v>3528350</v>
      </c>
      <c r="D199" s="19">
        <v>91</v>
      </c>
      <c r="E199" s="19" t="s">
        <v>162</v>
      </c>
      <c r="F199" s="19" t="s">
        <v>0</v>
      </c>
      <c r="G199" s="19" t="s">
        <v>592</v>
      </c>
      <c r="H199" s="19" t="s">
        <v>458</v>
      </c>
      <c r="I199" s="19">
        <v>4</v>
      </c>
      <c r="J199" s="19">
        <v>10</v>
      </c>
      <c r="K199" s="19">
        <v>8</v>
      </c>
      <c r="L199" s="28">
        <v>8</v>
      </c>
      <c r="M199" s="17"/>
      <c r="N199" s="29">
        <v>4</v>
      </c>
      <c r="O199" s="21"/>
      <c r="P199" s="21"/>
      <c r="Q199" s="22">
        <v>179.82</v>
      </c>
      <c r="R199" s="22">
        <v>168.87</v>
      </c>
      <c r="S199" s="22">
        <f t="shared" si="20"/>
        <v>115.84482000000001</v>
      </c>
      <c r="T199" s="18">
        <v>123.36</v>
      </c>
      <c r="V199" s="24">
        <v>280</v>
      </c>
      <c r="W199" s="159">
        <v>270</v>
      </c>
      <c r="X199" s="24">
        <f t="shared" si="27"/>
        <v>225</v>
      </c>
      <c r="Y199" s="24">
        <f t="shared" si="28"/>
        <v>156.6</v>
      </c>
      <c r="AB199" s="30">
        <f t="shared" si="29"/>
        <v>0.12003281631410007</v>
      </c>
      <c r="AC199" s="31">
        <f t="shared" si="30"/>
        <v>13.905179999999987</v>
      </c>
      <c r="AD199" s="9" t="s">
        <v>1</v>
      </c>
      <c r="AE199" s="9" t="s">
        <v>650</v>
      </c>
      <c r="AF199" s="9" t="s">
        <v>639</v>
      </c>
    </row>
    <row r="200" spans="1:32">
      <c r="B200" s="9"/>
      <c r="C200" s="19">
        <v>3528470</v>
      </c>
      <c r="D200" s="19">
        <v>95</v>
      </c>
      <c r="E200" s="19" t="s">
        <v>162</v>
      </c>
      <c r="F200" s="19" t="s">
        <v>143</v>
      </c>
      <c r="G200" s="19" t="s">
        <v>592</v>
      </c>
      <c r="H200" s="17" t="s">
        <v>458</v>
      </c>
      <c r="I200" s="19"/>
      <c r="J200" s="19">
        <v>4</v>
      </c>
      <c r="K200" s="19">
        <v>4</v>
      </c>
      <c r="L200" s="28">
        <v>0</v>
      </c>
      <c r="M200" s="17"/>
      <c r="N200" s="29">
        <v>0</v>
      </c>
      <c r="O200" s="98"/>
      <c r="P200" s="98"/>
      <c r="Q200" s="22">
        <v>186.83</v>
      </c>
      <c r="R200" s="22">
        <v>179.04</v>
      </c>
      <c r="S200" s="22">
        <f t="shared" ref="S200:S263" si="31">R200*S$4</f>
        <v>122.82144000000001</v>
      </c>
      <c r="V200" s="24">
        <v>315</v>
      </c>
      <c r="W200" s="159">
        <v>290</v>
      </c>
      <c r="X200" s="24">
        <f t="shared" si="27"/>
        <v>241.66666666666669</v>
      </c>
      <c r="Y200" s="24">
        <f t="shared" si="28"/>
        <v>168.2</v>
      </c>
      <c r="AB200" s="30">
        <f t="shared" si="29"/>
        <v>0.13511669189570361</v>
      </c>
      <c r="AC200" s="31">
        <f t="shared" si="30"/>
        <v>16.595226666666647</v>
      </c>
      <c r="AD200" s="9" t="s">
        <v>1</v>
      </c>
      <c r="AE200" s="9" t="s">
        <v>650</v>
      </c>
      <c r="AF200" s="9" t="s">
        <v>641</v>
      </c>
    </row>
    <row r="201" spans="1:32">
      <c r="B201" s="9"/>
      <c r="C201" s="19">
        <v>3509720</v>
      </c>
      <c r="D201" s="19">
        <v>95</v>
      </c>
      <c r="E201" s="19" t="s">
        <v>41</v>
      </c>
      <c r="F201" s="19" t="s">
        <v>599</v>
      </c>
      <c r="G201" s="19" t="s">
        <v>592</v>
      </c>
      <c r="H201" s="19" t="s">
        <v>161</v>
      </c>
      <c r="I201" s="19"/>
      <c r="J201" s="19">
        <v>4</v>
      </c>
      <c r="K201" s="19"/>
      <c r="L201" s="28">
        <v>0</v>
      </c>
      <c r="M201" s="41"/>
      <c r="N201" s="29">
        <v>0</v>
      </c>
      <c r="O201" s="98"/>
      <c r="P201" s="98"/>
      <c r="Q201" s="22">
        <v>205.29</v>
      </c>
      <c r="R201" s="22">
        <v>196.95</v>
      </c>
      <c r="S201" s="22">
        <f t="shared" si="31"/>
        <v>135.10769999999999</v>
      </c>
      <c r="V201" s="24">
        <v>335</v>
      </c>
      <c r="W201" s="159">
        <v>320</v>
      </c>
      <c r="X201" s="24">
        <f t="shared" si="27"/>
        <v>266.66666666666669</v>
      </c>
      <c r="Y201" s="24">
        <f t="shared" si="28"/>
        <v>185.6</v>
      </c>
      <c r="AB201" s="30">
        <f t="shared" si="29"/>
        <v>0.13921461668481266</v>
      </c>
      <c r="AC201" s="31">
        <f t="shared" si="30"/>
        <v>18.808966666666663</v>
      </c>
      <c r="AD201" s="9" t="s">
        <v>636</v>
      </c>
      <c r="AE201" s="9" t="s">
        <v>647</v>
      </c>
      <c r="AF201" s="9" t="s">
        <v>645</v>
      </c>
    </row>
    <row r="202" spans="1:32">
      <c r="B202" s="9"/>
      <c r="C202" s="19">
        <v>3509600</v>
      </c>
      <c r="D202" s="19">
        <v>91</v>
      </c>
      <c r="E202" s="19" t="s">
        <v>162</v>
      </c>
      <c r="F202" s="19" t="s">
        <v>358</v>
      </c>
      <c r="G202" s="19" t="s">
        <v>592</v>
      </c>
      <c r="H202" s="19" t="s">
        <v>458</v>
      </c>
      <c r="I202" s="19"/>
      <c r="J202" s="19"/>
      <c r="K202" s="19"/>
      <c r="L202" s="28">
        <v>0</v>
      </c>
      <c r="M202" s="17"/>
      <c r="N202" s="29">
        <v>0</v>
      </c>
      <c r="O202" s="21"/>
      <c r="P202" s="21"/>
      <c r="Q202" s="22">
        <v>216</v>
      </c>
      <c r="R202" s="22">
        <v>200.58</v>
      </c>
      <c r="S202" s="22">
        <f t="shared" si="31"/>
        <v>137.59788000000003</v>
      </c>
      <c r="V202" s="24">
        <v>355</v>
      </c>
      <c r="W202" s="159">
        <v>330</v>
      </c>
      <c r="X202" s="24">
        <f t="shared" si="27"/>
        <v>275</v>
      </c>
      <c r="Y202" s="24">
        <f t="shared" si="28"/>
        <v>191.39999999999998</v>
      </c>
      <c r="AB202" s="30">
        <f t="shared" si="29"/>
        <v>0.15372417075030489</v>
      </c>
      <c r="AC202" s="31">
        <f t="shared" si="30"/>
        <v>21.152119999999968</v>
      </c>
      <c r="AD202" s="9" t="s">
        <v>636</v>
      </c>
      <c r="AE202" s="9" t="s">
        <v>647</v>
      </c>
      <c r="AF202" s="9" t="s">
        <v>639</v>
      </c>
    </row>
    <row r="203" spans="1:32">
      <c r="B203" s="19" t="s">
        <v>284</v>
      </c>
      <c r="C203" s="19">
        <v>3503280</v>
      </c>
      <c r="D203" s="19">
        <v>98</v>
      </c>
      <c r="E203" s="19" t="s">
        <v>162</v>
      </c>
      <c r="F203" s="19" t="s">
        <v>143</v>
      </c>
      <c r="G203" s="19" t="s">
        <v>592</v>
      </c>
      <c r="H203" s="19" t="s">
        <v>458</v>
      </c>
      <c r="I203" s="19">
        <v>4</v>
      </c>
      <c r="J203" s="19">
        <v>14</v>
      </c>
      <c r="K203" s="19">
        <v>8</v>
      </c>
      <c r="L203" s="28">
        <v>8</v>
      </c>
      <c r="M203" s="17"/>
      <c r="N203" s="29">
        <v>4</v>
      </c>
      <c r="O203" s="21"/>
      <c r="P203" s="21"/>
      <c r="Q203" s="22">
        <v>203.08</v>
      </c>
      <c r="R203" s="22">
        <v>194.62</v>
      </c>
      <c r="S203" s="22">
        <f t="shared" si="31"/>
        <v>133.50932</v>
      </c>
      <c r="T203" s="18">
        <v>139.31</v>
      </c>
      <c r="V203" s="24">
        <v>320</v>
      </c>
      <c r="W203" s="159">
        <v>305</v>
      </c>
      <c r="X203" s="24">
        <f t="shared" si="27"/>
        <v>254.16666666666669</v>
      </c>
      <c r="Y203" s="24">
        <f t="shared" si="28"/>
        <v>176.89999999999998</v>
      </c>
      <c r="AB203" s="30">
        <f t="shared" si="29"/>
        <v>9.8550023823555197E-2</v>
      </c>
      <c r="AC203" s="31">
        <f t="shared" si="30"/>
        <v>13.157346666666655</v>
      </c>
      <c r="AD203" s="9" t="s">
        <v>1</v>
      </c>
      <c r="AE203" s="9" t="s">
        <v>650</v>
      </c>
      <c r="AF203" s="9" t="s">
        <v>641</v>
      </c>
    </row>
    <row r="204" spans="1:32">
      <c r="B204" s="19"/>
      <c r="C204" s="19">
        <v>3566660</v>
      </c>
      <c r="D204" s="19" t="s">
        <v>733</v>
      </c>
      <c r="E204" s="19"/>
      <c r="F204" s="19" t="s">
        <v>602</v>
      </c>
      <c r="G204" s="19" t="s">
        <v>592</v>
      </c>
      <c r="H204" s="19" t="s">
        <v>458</v>
      </c>
      <c r="I204" s="19">
        <v>1</v>
      </c>
      <c r="J204" s="19"/>
      <c r="K204" s="19"/>
      <c r="L204" s="28">
        <v>0</v>
      </c>
      <c r="M204" s="17"/>
      <c r="N204" s="29">
        <v>0</v>
      </c>
      <c r="O204" s="21"/>
      <c r="P204" s="21"/>
      <c r="Q204" s="22">
        <v>224.86</v>
      </c>
      <c r="R204" s="22">
        <v>211.56</v>
      </c>
      <c r="S204" s="22">
        <f t="shared" si="31"/>
        <v>145.13016000000002</v>
      </c>
      <c r="T204" s="18">
        <v>154.25</v>
      </c>
      <c r="V204" s="24">
        <v>355</v>
      </c>
      <c r="W204" s="159">
        <v>340</v>
      </c>
      <c r="X204" s="24">
        <f t="shared" si="27"/>
        <v>283.33333333333337</v>
      </c>
      <c r="Y204" s="24">
        <f t="shared" si="28"/>
        <v>197.2</v>
      </c>
      <c r="AB204" s="30">
        <f t="shared" si="29"/>
        <v>0.12714912829513397</v>
      </c>
      <c r="AC204" s="31">
        <f t="shared" si="30"/>
        <v>18.453173333333325</v>
      </c>
      <c r="AD204" s="9" t="s">
        <v>636</v>
      </c>
      <c r="AE204" s="9" t="s">
        <v>650</v>
      </c>
      <c r="AF204" s="9" t="s">
        <v>639</v>
      </c>
    </row>
    <row r="205" spans="1:32">
      <c r="B205" s="116" t="s">
        <v>71</v>
      </c>
      <c r="C205" s="116">
        <v>3500340</v>
      </c>
      <c r="D205" s="19">
        <v>96</v>
      </c>
      <c r="E205" s="19" t="s">
        <v>41</v>
      </c>
      <c r="F205" s="19" t="s">
        <v>0</v>
      </c>
      <c r="G205" s="19" t="s">
        <v>592</v>
      </c>
      <c r="H205" s="19" t="s">
        <v>161</v>
      </c>
      <c r="I205" s="19"/>
      <c r="J205" s="19">
        <v>4</v>
      </c>
      <c r="K205" s="19">
        <v>4</v>
      </c>
      <c r="L205" s="118"/>
      <c r="M205" s="17"/>
      <c r="N205" s="119"/>
      <c r="O205" s="21"/>
      <c r="P205" s="21"/>
      <c r="Q205" s="22">
        <v>194.95</v>
      </c>
      <c r="R205" s="22">
        <v>183.04</v>
      </c>
      <c r="S205" s="22">
        <f t="shared" si="31"/>
        <v>125.56544000000001</v>
      </c>
      <c r="V205" s="24">
        <v>310</v>
      </c>
      <c r="W205" s="149"/>
      <c r="X205" s="24">
        <f t="shared" si="27"/>
        <v>0</v>
      </c>
      <c r="Y205" s="24">
        <f t="shared" si="28"/>
        <v>0</v>
      </c>
      <c r="AB205" s="30">
        <f t="shared" si="29"/>
        <v>-1.005972981100532</v>
      </c>
      <c r="AC205" s="31">
        <f t="shared" si="30"/>
        <v>-126.31544000000001</v>
      </c>
      <c r="AD205" s="9" t="s">
        <v>635</v>
      </c>
      <c r="AE205" s="9" t="s">
        <v>647</v>
      </c>
      <c r="AF205" s="9" t="s">
        <v>645</v>
      </c>
    </row>
    <row r="206" spans="1:32">
      <c r="B206" s="19" t="s">
        <v>71</v>
      </c>
      <c r="C206" s="19">
        <v>3529980</v>
      </c>
      <c r="D206" s="19">
        <v>100</v>
      </c>
      <c r="E206" s="19" t="s">
        <v>162</v>
      </c>
      <c r="F206" s="19" t="s">
        <v>143</v>
      </c>
      <c r="G206" s="19" t="s">
        <v>592</v>
      </c>
      <c r="H206" s="19" t="s">
        <v>458</v>
      </c>
      <c r="I206" s="19">
        <v>10</v>
      </c>
      <c r="J206" s="19">
        <v>30</v>
      </c>
      <c r="K206" s="19">
        <v>20</v>
      </c>
      <c r="L206" s="28">
        <v>20</v>
      </c>
      <c r="M206" s="17"/>
      <c r="N206" s="29">
        <v>6</v>
      </c>
      <c r="O206" s="21"/>
      <c r="P206" s="21"/>
      <c r="Q206" s="22">
        <v>196.06</v>
      </c>
      <c r="R206" s="22">
        <v>187.68</v>
      </c>
      <c r="S206" s="22">
        <f t="shared" si="31"/>
        <v>128.74848</v>
      </c>
      <c r="T206" s="18">
        <v>134.5</v>
      </c>
      <c r="V206" s="24">
        <v>300</v>
      </c>
      <c r="W206" s="159">
        <v>290</v>
      </c>
      <c r="X206" s="24">
        <f t="shared" si="27"/>
        <v>241.66666666666669</v>
      </c>
      <c r="Y206" s="24">
        <f t="shared" si="28"/>
        <v>168.2</v>
      </c>
      <c r="AB206" s="30">
        <f t="shared" si="29"/>
        <v>8.2860680504085613E-2</v>
      </c>
      <c r="AC206" s="31">
        <f t="shared" si="30"/>
        <v>10.668186666666656</v>
      </c>
      <c r="AD206" s="9" t="s">
        <v>1</v>
      </c>
      <c r="AE206" s="9" t="s">
        <v>650</v>
      </c>
      <c r="AF206" s="9" t="s">
        <v>641</v>
      </c>
    </row>
    <row r="207" spans="1:32">
      <c r="A207" s="10" t="s">
        <v>903</v>
      </c>
      <c r="B207" s="19"/>
      <c r="C207" s="19">
        <v>3567640</v>
      </c>
      <c r="D207" s="19">
        <v>96</v>
      </c>
      <c r="E207" s="19" t="s">
        <v>41</v>
      </c>
      <c r="F207" s="19" t="s">
        <v>902</v>
      </c>
      <c r="G207" s="19" t="s">
        <v>592</v>
      </c>
      <c r="H207" s="19" t="s">
        <v>458</v>
      </c>
      <c r="I207" s="19"/>
      <c r="J207" s="19"/>
      <c r="K207" s="19"/>
      <c r="L207" s="28">
        <v>0</v>
      </c>
      <c r="M207" s="17"/>
      <c r="N207" s="29">
        <v>0</v>
      </c>
      <c r="O207" s="21"/>
      <c r="P207" s="21"/>
      <c r="R207" s="22">
        <v>201.35</v>
      </c>
      <c r="S207" s="22">
        <f t="shared" si="31"/>
        <v>138.12610000000001</v>
      </c>
      <c r="W207" s="159">
        <v>335</v>
      </c>
      <c r="X207" s="24">
        <f t="shared" si="27"/>
        <v>279.16666666666669</v>
      </c>
      <c r="Y207" s="24">
        <f t="shared" si="28"/>
        <v>194.29999999999998</v>
      </c>
      <c r="AB207" s="30">
        <f t="shared" si="29"/>
        <v>0.16680820400102983</v>
      </c>
      <c r="AC207" s="31">
        <f t="shared" si="30"/>
        <v>23.040566666666649</v>
      </c>
      <c r="AD207" s="9" t="s">
        <v>918</v>
      </c>
    </row>
    <row r="208" spans="1:32">
      <c r="B208" s="19"/>
      <c r="C208" s="19">
        <v>3502830</v>
      </c>
      <c r="D208" s="19">
        <v>96</v>
      </c>
      <c r="E208" s="19" t="s">
        <v>162</v>
      </c>
      <c r="F208" s="19" t="s">
        <v>356</v>
      </c>
      <c r="G208" s="19" t="s">
        <v>592</v>
      </c>
      <c r="H208" s="19" t="s">
        <v>161</v>
      </c>
      <c r="I208" s="19"/>
      <c r="J208" s="19">
        <v>4</v>
      </c>
      <c r="K208" s="19">
        <v>4</v>
      </c>
      <c r="L208" s="28">
        <v>0</v>
      </c>
      <c r="M208" s="17"/>
      <c r="N208" s="29">
        <v>0</v>
      </c>
      <c r="O208" s="21"/>
      <c r="P208" s="21"/>
      <c r="Q208" s="22">
        <v>234.09</v>
      </c>
      <c r="R208" s="22">
        <v>219.65</v>
      </c>
      <c r="S208" s="22">
        <f t="shared" si="31"/>
        <v>150.6799</v>
      </c>
      <c r="V208" s="24">
        <v>365</v>
      </c>
      <c r="W208" s="159">
        <v>350</v>
      </c>
      <c r="X208" s="24">
        <f t="shared" si="27"/>
        <v>291.66666666666669</v>
      </c>
      <c r="Y208" s="24">
        <f t="shared" si="28"/>
        <v>203</v>
      </c>
      <c r="AB208" s="30">
        <f t="shared" si="29"/>
        <v>0.11771156382946002</v>
      </c>
      <c r="AC208" s="31">
        <f t="shared" si="30"/>
        <v>17.736766666666654</v>
      </c>
      <c r="AD208" s="9" t="s">
        <v>635</v>
      </c>
      <c r="AE208" s="9" t="s">
        <v>1</v>
      </c>
      <c r="AF208" s="9" t="s">
        <v>640</v>
      </c>
    </row>
    <row r="209" spans="1:32">
      <c r="B209" s="19" t="s">
        <v>101</v>
      </c>
      <c r="C209" s="19">
        <v>3503260</v>
      </c>
      <c r="D209" s="19">
        <v>99</v>
      </c>
      <c r="E209" s="19" t="s">
        <v>162</v>
      </c>
      <c r="F209" s="19" t="s">
        <v>0</v>
      </c>
      <c r="G209" s="19" t="s">
        <v>592</v>
      </c>
      <c r="H209" s="19" t="s">
        <v>458</v>
      </c>
      <c r="I209" s="19">
        <v>4</v>
      </c>
      <c r="J209" s="19">
        <v>4</v>
      </c>
      <c r="K209" s="19"/>
      <c r="L209" s="28">
        <v>4</v>
      </c>
      <c r="M209" s="17"/>
      <c r="N209" s="29">
        <v>0</v>
      </c>
      <c r="O209" s="21"/>
      <c r="P209" s="21"/>
      <c r="Q209" s="22">
        <v>214.15</v>
      </c>
      <c r="R209" s="22">
        <v>207.11</v>
      </c>
      <c r="S209" s="22">
        <f t="shared" si="31"/>
        <v>142.07746000000003</v>
      </c>
      <c r="T209" s="18">
        <v>146.91</v>
      </c>
      <c r="V209" s="24">
        <v>345</v>
      </c>
      <c r="W209" s="159">
        <v>330</v>
      </c>
      <c r="X209" s="24">
        <f t="shared" si="27"/>
        <v>275</v>
      </c>
      <c r="Y209" s="24">
        <f t="shared" si="28"/>
        <v>191.39999999999998</v>
      </c>
      <c r="AB209" s="30">
        <f t="shared" si="29"/>
        <v>0.11734824088212138</v>
      </c>
      <c r="AC209" s="31">
        <f t="shared" si="30"/>
        <v>16.672539999999969</v>
      </c>
      <c r="AD209" s="9" t="s">
        <v>636</v>
      </c>
      <c r="AE209" s="9" t="s">
        <v>650</v>
      </c>
      <c r="AF209" s="9" t="s">
        <v>641</v>
      </c>
    </row>
    <row r="210" spans="1:32">
      <c r="B210" s="19"/>
      <c r="C210" s="19">
        <v>3503270</v>
      </c>
      <c r="D210" s="19">
        <v>103</v>
      </c>
      <c r="E210" s="19" t="s">
        <v>162</v>
      </c>
      <c r="F210" s="19" t="s">
        <v>143</v>
      </c>
      <c r="G210" s="19" t="s">
        <v>592</v>
      </c>
      <c r="H210" s="19" t="s">
        <v>458</v>
      </c>
      <c r="I210" s="19"/>
      <c r="J210" s="44">
        <v>4</v>
      </c>
      <c r="K210" s="19"/>
      <c r="L210" s="28">
        <v>0</v>
      </c>
      <c r="M210" s="17"/>
      <c r="N210" s="29">
        <v>0</v>
      </c>
      <c r="O210" s="21"/>
      <c r="P210" s="21"/>
      <c r="Q210" s="22">
        <v>238.89</v>
      </c>
      <c r="R210" s="22">
        <v>228.81</v>
      </c>
      <c r="S210" s="22">
        <f t="shared" si="31"/>
        <v>156.96366</v>
      </c>
      <c r="V210" s="24">
        <v>380</v>
      </c>
      <c r="W210" s="159">
        <v>365</v>
      </c>
      <c r="X210" s="24">
        <f t="shared" si="27"/>
        <v>304.16666666666669</v>
      </c>
      <c r="Y210" s="24">
        <f t="shared" si="28"/>
        <v>211.7</v>
      </c>
      <c r="AB210" s="30">
        <f t="shared" si="29"/>
        <v>0.11915501120875145</v>
      </c>
      <c r="AC210" s="31">
        <f t="shared" si="30"/>
        <v>18.703006666666653</v>
      </c>
      <c r="AD210" s="9" t="s">
        <v>1</v>
      </c>
      <c r="AE210" s="9" t="s">
        <v>650</v>
      </c>
      <c r="AF210" s="9" t="s">
        <v>642</v>
      </c>
    </row>
    <row r="211" spans="1:32">
      <c r="B211" s="19"/>
      <c r="C211" s="19">
        <v>3561540</v>
      </c>
      <c r="D211" s="19">
        <v>99</v>
      </c>
      <c r="E211" s="19" t="s">
        <v>41</v>
      </c>
      <c r="F211" s="19" t="s">
        <v>358</v>
      </c>
      <c r="G211" s="19" t="s">
        <v>592</v>
      </c>
      <c r="H211" s="19" t="s">
        <v>458</v>
      </c>
      <c r="I211" s="19"/>
      <c r="J211" s="19"/>
      <c r="K211" s="19"/>
      <c r="L211" s="28">
        <v>0</v>
      </c>
      <c r="M211" s="17"/>
      <c r="N211" s="29">
        <v>0</v>
      </c>
      <c r="O211" s="21"/>
      <c r="P211" s="21"/>
      <c r="Q211" s="22">
        <v>262.14999999999998</v>
      </c>
      <c r="R211" s="22">
        <v>248.66</v>
      </c>
      <c r="S211" s="22">
        <f t="shared" si="31"/>
        <v>170.58076</v>
      </c>
      <c r="V211" s="24">
        <v>425</v>
      </c>
      <c r="W211" s="159">
        <v>400</v>
      </c>
      <c r="X211" s="24">
        <f t="shared" si="27"/>
        <v>333.33333333333337</v>
      </c>
      <c r="Y211" s="24">
        <f t="shared" si="28"/>
        <v>231.99999999999997</v>
      </c>
      <c r="AB211" s="30">
        <f t="shared" si="29"/>
        <v>0.12898625456548174</v>
      </c>
      <c r="AC211" s="31">
        <f t="shared" si="30"/>
        <v>22.002573333333345</v>
      </c>
      <c r="AD211" s="9" t="s">
        <v>636</v>
      </c>
      <c r="AE211" s="9" t="s">
        <v>647</v>
      </c>
      <c r="AF211" s="9" t="s">
        <v>641</v>
      </c>
    </row>
    <row r="212" spans="1:32">
      <c r="B212" s="19" t="s">
        <v>285</v>
      </c>
      <c r="C212" s="19">
        <v>3523990</v>
      </c>
      <c r="D212" s="19">
        <v>103</v>
      </c>
      <c r="E212" s="19" t="s">
        <v>41</v>
      </c>
      <c r="F212" s="19" t="s">
        <v>0</v>
      </c>
      <c r="G212" s="19" t="s">
        <v>592</v>
      </c>
      <c r="H212" s="19" t="s">
        <v>458</v>
      </c>
      <c r="I212" s="19">
        <v>2</v>
      </c>
      <c r="J212" s="19"/>
      <c r="K212" s="19"/>
      <c r="L212" s="28">
        <v>0</v>
      </c>
      <c r="M212" s="17"/>
      <c r="N212" s="29">
        <v>0</v>
      </c>
      <c r="O212" s="21"/>
      <c r="P212" s="21"/>
      <c r="Q212" s="22">
        <v>266.95</v>
      </c>
      <c r="R212" s="22">
        <v>253.01</v>
      </c>
      <c r="S212" s="22">
        <f t="shared" si="31"/>
        <v>173.56486000000001</v>
      </c>
      <c r="T212" s="18">
        <v>193.17</v>
      </c>
      <c r="V212" s="24">
        <v>410</v>
      </c>
      <c r="W212" s="159">
        <v>405</v>
      </c>
      <c r="X212" s="24">
        <f t="shared" si="27"/>
        <v>337.5</v>
      </c>
      <c r="Y212" s="24">
        <f t="shared" si="28"/>
        <v>234.89999999999998</v>
      </c>
      <c r="AB212" s="30">
        <f t="shared" si="29"/>
        <v>0.12349930740588844</v>
      </c>
      <c r="AC212" s="31">
        <f t="shared" si="30"/>
        <v>21.43513999999999</v>
      </c>
      <c r="AD212" s="9" t="s">
        <v>636</v>
      </c>
      <c r="AE212" s="9" t="s">
        <v>647</v>
      </c>
      <c r="AF212" s="9" t="s">
        <v>641</v>
      </c>
    </row>
    <row r="213" spans="1:32">
      <c r="B213" s="19" t="s">
        <v>601</v>
      </c>
      <c r="C213" s="19">
        <v>3562110</v>
      </c>
      <c r="D213" s="19">
        <v>92</v>
      </c>
      <c r="E213" s="19" t="s">
        <v>41</v>
      </c>
      <c r="F213" s="19" t="s">
        <v>930</v>
      </c>
      <c r="G213" s="19" t="s">
        <v>592</v>
      </c>
      <c r="H213" s="19" t="s">
        <v>458</v>
      </c>
      <c r="I213" s="19"/>
      <c r="J213" s="19">
        <v>2</v>
      </c>
      <c r="K213" s="19"/>
      <c r="L213" s="28">
        <v>0</v>
      </c>
      <c r="M213" s="17"/>
      <c r="N213" s="29">
        <v>0</v>
      </c>
      <c r="O213" s="21"/>
      <c r="P213" s="21"/>
      <c r="Q213" s="22">
        <v>249.97</v>
      </c>
      <c r="R213" s="22">
        <v>239.37</v>
      </c>
      <c r="S213" s="22">
        <f t="shared" si="31"/>
        <v>164.20782000000003</v>
      </c>
      <c r="V213" s="24">
        <v>405</v>
      </c>
      <c r="W213" s="159">
        <v>380</v>
      </c>
      <c r="X213" s="24">
        <f t="shared" si="27"/>
        <v>316.66666666666669</v>
      </c>
      <c r="Y213" s="24">
        <f t="shared" si="28"/>
        <v>220.39999999999998</v>
      </c>
      <c r="AB213" s="30">
        <f t="shared" si="29"/>
        <v>0.11393395677907804</v>
      </c>
      <c r="AC213" s="31">
        <f t="shared" si="30"/>
        <v>18.708846666666631</v>
      </c>
      <c r="AD213" s="9" t="s">
        <v>636</v>
      </c>
      <c r="AE213" s="9" t="s">
        <v>650</v>
      </c>
      <c r="AF213" s="9" t="s">
        <v>639</v>
      </c>
    </row>
    <row r="214" spans="1:32">
      <c r="B214" s="19"/>
      <c r="C214" s="19">
        <v>3565830</v>
      </c>
      <c r="D214" s="19">
        <v>96</v>
      </c>
      <c r="E214" s="19" t="s">
        <v>41</v>
      </c>
      <c r="F214" s="19" t="s">
        <v>143</v>
      </c>
      <c r="G214" s="19" t="s">
        <v>592</v>
      </c>
      <c r="H214" s="19" t="s">
        <v>458</v>
      </c>
      <c r="I214" s="19"/>
      <c r="J214" s="19"/>
      <c r="K214" s="19"/>
      <c r="L214" s="28">
        <v>0</v>
      </c>
      <c r="M214" s="17"/>
      <c r="N214" s="29">
        <v>0</v>
      </c>
      <c r="O214" s="21"/>
      <c r="P214" s="21"/>
      <c r="R214" s="22">
        <v>251.34</v>
      </c>
      <c r="S214" s="22">
        <f t="shared" si="31"/>
        <v>172.41924</v>
      </c>
      <c r="W214" s="159">
        <v>400</v>
      </c>
      <c r="X214" s="24">
        <f t="shared" si="27"/>
        <v>333.33333333333337</v>
      </c>
      <c r="Y214" s="24">
        <f t="shared" si="28"/>
        <v>231.99999999999997</v>
      </c>
      <c r="AB214" s="30">
        <f t="shared" si="29"/>
        <v>0.1169480467106417</v>
      </c>
      <c r="AC214" s="31">
        <f t="shared" si="30"/>
        <v>20.164093333333341</v>
      </c>
      <c r="AD214" s="9" t="s">
        <v>1</v>
      </c>
      <c r="AE214" s="9" t="s">
        <v>650</v>
      </c>
      <c r="AF214" s="9" t="s">
        <v>641</v>
      </c>
    </row>
    <row r="215" spans="1:32">
      <c r="B215" s="19"/>
      <c r="C215" s="19">
        <v>3561570</v>
      </c>
      <c r="D215" s="19">
        <v>92</v>
      </c>
      <c r="E215" s="19" t="s">
        <v>41</v>
      </c>
      <c r="F215" s="19" t="s">
        <v>358</v>
      </c>
      <c r="G215" s="19" t="s">
        <v>592</v>
      </c>
      <c r="H215" s="19" t="s">
        <v>458</v>
      </c>
      <c r="I215" s="19"/>
      <c r="J215" s="19"/>
      <c r="K215" s="19"/>
      <c r="L215" s="28">
        <v>0</v>
      </c>
      <c r="M215" s="17"/>
      <c r="N215" s="29">
        <v>0</v>
      </c>
      <c r="O215" s="21"/>
      <c r="P215" s="21"/>
      <c r="Q215" s="22">
        <v>299.81</v>
      </c>
      <c r="R215" s="22">
        <v>287.24</v>
      </c>
      <c r="S215" s="22">
        <f t="shared" si="31"/>
        <v>197.04664000000002</v>
      </c>
      <c r="V215" s="24">
        <v>475</v>
      </c>
      <c r="W215" s="159">
        <v>455</v>
      </c>
      <c r="X215" s="24">
        <f t="shared" si="27"/>
        <v>379.16666666666669</v>
      </c>
      <c r="Y215" s="24">
        <f t="shared" si="28"/>
        <v>263.89999999999998</v>
      </c>
      <c r="AB215" s="30">
        <f t="shared" si="29"/>
        <v>0.11225782214132973</v>
      </c>
      <c r="AC215" s="31">
        <f t="shared" si="30"/>
        <v>22.120026666666632</v>
      </c>
      <c r="AD215" s="9" t="s">
        <v>636</v>
      </c>
      <c r="AE215" s="9" t="s">
        <v>647</v>
      </c>
      <c r="AF215" s="9" t="s">
        <v>639</v>
      </c>
    </row>
    <row r="216" spans="1:32">
      <c r="A216" s="10" t="s">
        <v>896</v>
      </c>
      <c r="B216" s="19" t="s">
        <v>265</v>
      </c>
      <c r="C216" s="19">
        <v>3563740</v>
      </c>
      <c r="D216" s="19">
        <v>99</v>
      </c>
      <c r="E216" s="19" t="s">
        <v>162</v>
      </c>
      <c r="F216" s="19" t="s">
        <v>143</v>
      </c>
      <c r="G216" s="19" t="s">
        <v>592</v>
      </c>
      <c r="H216" s="19" t="s">
        <v>448</v>
      </c>
      <c r="I216" s="19"/>
      <c r="J216" s="19"/>
      <c r="K216" s="19"/>
      <c r="L216" s="28">
        <v>0</v>
      </c>
      <c r="M216" s="17"/>
      <c r="N216" s="29">
        <v>0</v>
      </c>
      <c r="O216" s="21"/>
      <c r="P216" s="21"/>
      <c r="R216" s="22">
        <v>225.67</v>
      </c>
      <c r="S216" s="22">
        <f t="shared" si="31"/>
        <v>154.80962</v>
      </c>
      <c r="W216" s="159">
        <v>365</v>
      </c>
      <c r="X216" s="24">
        <f t="shared" si="27"/>
        <v>304.16666666666669</v>
      </c>
      <c r="Y216" s="24">
        <f t="shared" si="28"/>
        <v>211.7</v>
      </c>
      <c r="AB216" s="30">
        <f t="shared" si="29"/>
        <v>0.13472707100932527</v>
      </c>
      <c r="AC216" s="31">
        <f t="shared" si="30"/>
        <v>20.857046666666662</v>
      </c>
      <c r="AD216" s="9" t="s">
        <v>635</v>
      </c>
      <c r="AE216" s="9" t="s">
        <v>647</v>
      </c>
      <c r="AF216" s="9" t="s">
        <v>641</v>
      </c>
    </row>
    <row r="217" spans="1:32">
      <c r="B217" s="19" t="s">
        <v>167</v>
      </c>
      <c r="C217" s="116">
        <v>1544846</v>
      </c>
      <c r="D217" s="19">
        <v>98</v>
      </c>
      <c r="E217" s="19" t="s">
        <v>162</v>
      </c>
      <c r="F217" s="19"/>
      <c r="G217" s="19" t="s">
        <v>592</v>
      </c>
      <c r="H217" s="19" t="s">
        <v>161</v>
      </c>
      <c r="I217" s="19"/>
      <c r="J217" s="19">
        <v>8</v>
      </c>
      <c r="K217" s="19">
        <v>8</v>
      </c>
      <c r="L217" s="118"/>
      <c r="M217" s="17"/>
      <c r="N217" s="119"/>
      <c r="O217" s="98"/>
      <c r="P217" s="98"/>
      <c r="Q217" s="22">
        <v>238.89</v>
      </c>
      <c r="R217" s="22">
        <v>228.74</v>
      </c>
      <c r="S217" s="22">
        <f t="shared" si="31"/>
        <v>156.91564000000002</v>
      </c>
      <c r="V217" s="24">
        <v>395</v>
      </c>
      <c r="W217" s="158"/>
      <c r="X217" s="24">
        <f t="shared" si="27"/>
        <v>0</v>
      </c>
      <c r="Y217" s="24">
        <f t="shared" si="28"/>
        <v>0</v>
      </c>
      <c r="AB217" s="30">
        <f t="shared" si="29"/>
        <v>-1.0047796382820731</v>
      </c>
      <c r="AC217" s="31">
        <f t="shared" si="30"/>
        <v>-157.66564000000002</v>
      </c>
      <c r="AD217" s="9" t="s">
        <v>643</v>
      </c>
      <c r="AE217" s="9" t="s">
        <v>647</v>
      </c>
      <c r="AF217" s="9" t="s">
        <v>640</v>
      </c>
    </row>
    <row r="218" spans="1:32">
      <c r="B218" s="19" t="s">
        <v>167</v>
      </c>
      <c r="C218" s="19">
        <v>3561750</v>
      </c>
      <c r="D218" s="19">
        <v>102</v>
      </c>
      <c r="E218" s="19" t="s">
        <v>162</v>
      </c>
      <c r="F218" s="19" t="s">
        <v>143</v>
      </c>
      <c r="G218" s="19" t="s">
        <v>592</v>
      </c>
      <c r="H218" s="19" t="s">
        <v>458</v>
      </c>
      <c r="I218" s="19">
        <v>4</v>
      </c>
      <c r="J218" s="19">
        <v>16</v>
      </c>
      <c r="K218" s="19">
        <v>6</v>
      </c>
      <c r="L218" s="28">
        <v>8</v>
      </c>
      <c r="M218" s="17"/>
      <c r="N218" s="29">
        <v>4</v>
      </c>
      <c r="O218" s="21"/>
      <c r="P218" s="21"/>
      <c r="Q218" s="22">
        <v>261.41000000000003</v>
      </c>
      <c r="R218" s="22">
        <v>245.5</v>
      </c>
      <c r="S218" s="22">
        <f t="shared" si="31"/>
        <v>168.41300000000001</v>
      </c>
      <c r="T218" s="18">
        <v>179.33</v>
      </c>
      <c r="V218" s="24">
        <v>415</v>
      </c>
      <c r="W218" s="159">
        <v>380</v>
      </c>
      <c r="X218" s="24">
        <f t="shared" si="27"/>
        <v>316.66666666666669</v>
      </c>
      <c r="Y218" s="24">
        <f t="shared" si="28"/>
        <v>220.39999999999998</v>
      </c>
      <c r="AB218" s="30">
        <f t="shared" si="29"/>
        <v>8.6119638428545572E-2</v>
      </c>
      <c r="AC218" s="31">
        <f t="shared" si="30"/>
        <v>14.503666666666646</v>
      </c>
      <c r="AD218" s="9" t="s">
        <v>1</v>
      </c>
      <c r="AE218" s="9" t="s">
        <v>647</v>
      </c>
      <c r="AF218" s="9" t="s">
        <v>641</v>
      </c>
    </row>
    <row r="219" spans="1:32">
      <c r="B219" s="19"/>
      <c r="C219" s="19">
        <v>3524980</v>
      </c>
      <c r="D219" s="19">
        <v>98</v>
      </c>
      <c r="E219" s="19" t="s">
        <v>41</v>
      </c>
      <c r="F219" s="19" t="s">
        <v>358</v>
      </c>
      <c r="G219" s="19" t="s">
        <v>592</v>
      </c>
      <c r="H219" s="19" t="s">
        <v>161</v>
      </c>
      <c r="I219" s="19"/>
      <c r="J219" s="19"/>
      <c r="K219" s="19"/>
      <c r="L219" s="28">
        <v>0</v>
      </c>
      <c r="M219" s="17"/>
      <c r="N219" s="29">
        <v>0</v>
      </c>
      <c r="O219" s="21"/>
      <c r="P219" s="21"/>
      <c r="Q219" s="22">
        <v>286.52</v>
      </c>
      <c r="R219" s="22">
        <v>274.51</v>
      </c>
      <c r="S219" s="22">
        <f t="shared" si="31"/>
        <v>188.31386000000001</v>
      </c>
      <c r="V219" s="24">
        <v>455</v>
      </c>
      <c r="W219" s="159">
        <v>435</v>
      </c>
      <c r="X219" s="24">
        <f t="shared" si="27"/>
        <v>362.5</v>
      </c>
      <c r="Y219" s="24">
        <f t="shared" si="28"/>
        <v>252.29999999999998</v>
      </c>
      <c r="AB219" s="30">
        <f t="shared" si="29"/>
        <v>0.11250441151808989</v>
      </c>
      <c r="AC219" s="31">
        <f t="shared" si="30"/>
        <v>21.186139999999966</v>
      </c>
      <c r="AD219" s="9" t="s">
        <v>635</v>
      </c>
      <c r="AE219" s="9" t="s">
        <v>647</v>
      </c>
      <c r="AF219" s="9" t="s">
        <v>640</v>
      </c>
    </row>
    <row r="220" spans="1:32">
      <c r="B220" s="19" t="s">
        <v>266</v>
      </c>
      <c r="C220" s="19">
        <v>3563300</v>
      </c>
      <c r="D220" s="19">
        <v>104</v>
      </c>
      <c r="E220" s="19" t="s">
        <v>162</v>
      </c>
      <c r="F220" s="19" t="s">
        <v>143</v>
      </c>
      <c r="G220" s="19" t="s">
        <v>592</v>
      </c>
      <c r="H220" s="19" t="s">
        <v>458</v>
      </c>
      <c r="I220" s="19"/>
      <c r="J220" s="19">
        <v>4</v>
      </c>
      <c r="K220" s="19">
        <v>4</v>
      </c>
      <c r="L220" s="28">
        <v>4</v>
      </c>
      <c r="M220" s="17"/>
      <c r="N220" s="29">
        <v>4</v>
      </c>
      <c r="O220" s="21"/>
      <c r="P220" s="21"/>
      <c r="Q220" s="22">
        <v>265.11</v>
      </c>
      <c r="R220" s="22">
        <v>256.52999999999997</v>
      </c>
      <c r="S220" s="22">
        <f t="shared" si="31"/>
        <v>175.97958</v>
      </c>
      <c r="V220" s="24">
        <v>410</v>
      </c>
      <c r="W220" s="159">
        <v>400</v>
      </c>
      <c r="X220" s="24">
        <f t="shared" si="27"/>
        <v>333.33333333333337</v>
      </c>
      <c r="Y220" s="24">
        <f t="shared" si="28"/>
        <v>231.99999999999997</v>
      </c>
      <c r="AB220" s="30">
        <f t="shared" si="29"/>
        <v>9.4350454372793394E-2</v>
      </c>
      <c r="AC220" s="31">
        <f t="shared" si="30"/>
        <v>16.603753333333344</v>
      </c>
      <c r="AD220" s="9" t="s">
        <v>636</v>
      </c>
      <c r="AE220" s="9" t="s">
        <v>647</v>
      </c>
      <c r="AF220" s="9" t="s">
        <v>642</v>
      </c>
    </row>
    <row r="221" spans="1:32">
      <c r="B221" s="19"/>
      <c r="C221" s="19">
        <v>3567530</v>
      </c>
      <c r="D221" s="19">
        <v>104</v>
      </c>
      <c r="E221" s="19" t="s">
        <v>162</v>
      </c>
      <c r="F221" s="19" t="s">
        <v>599</v>
      </c>
      <c r="G221" s="19" t="s">
        <v>592</v>
      </c>
      <c r="H221" s="19" t="s">
        <v>458</v>
      </c>
      <c r="I221" s="19"/>
      <c r="J221" s="19"/>
      <c r="K221" s="19"/>
      <c r="L221" s="28">
        <v>0</v>
      </c>
      <c r="M221" s="17"/>
      <c r="N221" s="29">
        <v>0</v>
      </c>
      <c r="O221" s="21"/>
      <c r="P221" s="21"/>
      <c r="R221" s="22">
        <v>282.18</v>
      </c>
      <c r="S221" s="22">
        <f t="shared" si="31"/>
        <v>193.57548000000003</v>
      </c>
      <c r="W221" s="159">
        <v>445</v>
      </c>
      <c r="X221" s="24">
        <f t="shared" si="27"/>
        <v>370.83333333333337</v>
      </c>
      <c r="Y221" s="24">
        <f t="shared" si="28"/>
        <v>258.09999999999997</v>
      </c>
      <c r="AB221" s="30">
        <f t="shared" si="29"/>
        <v>0.10723389828780645</v>
      </c>
      <c r="AC221" s="31">
        <f t="shared" si="30"/>
        <v>20.757853333333316</v>
      </c>
      <c r="AD221" s="9" t="s">
        <v>636</v>
      </c>
      <c r="AE221" s="9" t="s">
        <v>647</v>
      </c>
      <c r="AF221" s="9" t="s">
        <v>642</v>
      </c>
    </row>
    <row r="222" spans="1:32">
      <c r="A222" s="10" t="s">
        <v>896</v>
      </c>
      <c r="B222" s="19" t="s">
        <v>900</v>
      </c>
      <c r="C222" s="19">
        <v>3564800</v>
      </c>
      <c r="D222" s="19">
        <v>109</v>
      </c>
      <c r="E222" s="19" t="s">
        <v>162</v>
      </c>
      <c r="F222" s="19" t="s">
        <v>0</v>
      </c>
      <c r="G222" s="19" t="s">
        <v>592</v>
      </c>
      <c r="H222" s="19" t="s">
        <v>448</v>
      </c>
      <c r="I222" s="19"/>
      <c r="J222" s="19"/>
      <c r="K222" s="19"/>
      <c r="L222" s="28">
        <v>0</v>
      </c>
      <c r="M222" s="17"/>
      <c r="N222" s="29">
        <v>0</v>
      </c>
      <c r="O222" s="21"/>
      <c r="P222" s="21"/>
      <c r="R222" s="22">
        <v>360.88</v>
      </c>
      <c r="S222" s="22">
        <f t="shared" si="31"/>
        <v>247.56368000000001</v>
      </c>
      <c r="W222" s="159">
        <v>560</v>
      </c>
      <c r="X222" s="24">
        <f t="shared" si="27"/>
        <v>466.66666666666669</v>
      </c>
      <c r="Y222" s="24">
        <f t="shared" si="28"/>
        <v>324.79999999999995</v>
      </c>
      <c r="AB222" s="30">
        <f t="shared" si="29"/>
        <v>9.0291866184355793E-2</v>
      </c>
      <c r="AC222" s="31">
        <f t="shared" si="30"/>
        <v>22.352986666666681</v>
      </c>
      <c r="AD222" s="9" t="s">
        <v>636</v>
      </c>
      <c r="AE222" s="9" t="s">
        <v>650</v>
      </c>
      <c r="AF222" s="9" t="s">
        <v>656</v>
      </c>
    </row>
    <row r="223" spans="1:32">
      <c r="B223" s="17" t="s">
        <v>23</v>
      </c>
      <c r="D223" s="19"/>
      <c r="E223" s="19"/>
      <c r="F223" s="19"/>
      <c r="G223" s="19"/>
      <c r="H223" s="19"/>
      <c r="I223" s="19"/>
      <c r="J223" s="19"/>
      <c r="K223" s="19"/>
      <c r="L223" s="17"/>
      <c r="M223" s="17"/>
      <c r="N223" s="21"/>
      <c r="O223" s="21"/>
      <c r="P223" s="21"/>
      <c r="S223" s="22"/>
      <c r="AB223" s="30"/>
      <c r="AC223" s="31"/>
    </row>
    <row r="224" spans="1:32">
      <c r="B224" s="116" t="s">
        <v>381</v>
      </c>
      <c r="C224" s="27">
        <v>3511080</v>
      </c>
      <c r="D224" s="19">
        <v>73</v>
      </c>
      <c r="E224" s="19" t="s">
        <v>42</v>
      </c>
      <c r="F224" s="19" t="s">
        <v>0</v>
      </c>
      <c r="G224" s="19" t="s">
        <v>592</v>
      </c>
      <c r="H224" s="19" t="s">
        <v>160</v>
      </c>
      <c r="I224" s="19"/>
      <c r="J224" s="19"/>
      <c r="K224" s="19"/>
      <c r="L224" s="118"/>
      <c r="M224" s="17"/>
      <c r="N224" s="119"/>
      <c r="O224" s="21"/>
      <c r="P224" s="21"/>
      <c r="Q224" s="22">
        <v>83.45</v>
      </c>
      <c r="S224" s="22">
        <f t="shared" si="31"/>
        <v>0</v>
      </c>
      <c r="V224" s="24">
        <v>145</v>
      </c>
      <c r="W224" s="117"/>
      <c r="X224" s="24">
        <f>W224/1.2</f>
        <v>0</v>
      </c>
      <c r="Y224" s="24">
        <f t="shared" ref="Y224" si="32">W224*AB$4</f>
        <v>0</v>
      </c>
      <c r="AB224" s="30" t="e">
        <f t="shared" si="29"/>
        <v>#DIV/0!</v>
      </c>
      <c r="AC224" s="31">
        <f t="shared" si="30"/>
        <v>-0.75</v>
      </c>
      <c r="AD224" s="9" t="s">
        <v>635</v>
      </c>
      <c r="AE224" s="9" t="s">
        <v>647</v>
      </c>
      <c r="AF224" s="9" t="s">
        <v>644</v>
      </c>
    </row>
    <row r="225" spans="2:32">
      <c r="B225" s="19" t="s">
        <v>450</v>
      </c>
      <c r="C225" s="27">
        <v>3517900</v>
      </c>
      <c r="D225" s="19">
        <v>80</v>
      </c>
      <c r="E225" s="19" t="s">
        <v>41</v>
      </c>
      <c r="F225" s="19" t="s">
        <v>143</v>
      </c>
      <c r="G225" s="19" t="s">
        <v>592</v>
      </c>
      <c r="H225" s="19" t="s">
        <v>159</v>
      </c>
      <c r="I225" s="19"/>
      <c r="J225" s="19"/>
      <c r="K225" s="19"/>
      <c r="L225" s="28">
        <v>0</v>
      </c>
      <c r="M225" s="17"/>
      <c r="N225" s="29">
        <v>0</v>
      </c>
      <c r="O225" s="21"/>
      <c r="P225" s="21"/>
      <c r="Q225" s="22">
        <v>100.06</v>
      </c>
      <c r="R225" s="22">
        <v>98.67</v>
      </c>
      <c r="S225" s="22">
        <f t="shared" si="31"/>
        <v>67.68762000000001</v>
      </c>
      <c r="V225" s="24">
        <v>175</v>
      </c>
      <c r="W225" s="159">
        <v>170</v>
      </c>
      <c r="X225" s="24">
        <f t="shared" ref="X225:X272" si="33">W225/1.2</f>
        <v>141.66666666666669</v>
      </c>
      <c r="Y225" s="24">
        <f t="shared" ref="Y225:Y272" si="34">W225*AB$4</f>
        <v>98.6</v>
      </c>
      <c r="AB225" s="30">
        <f t="shared" si="29"/>
        <v>0.2028295080646455</v>
      </c>
      <c r="AC225" s="31">
        <f t="shared" si="30"/>
        <v>13.729046666666662</v>
      </c>
      <c r="AD225" s="9" t="s">
        <v>635</v>
      </c>
      <c r="AE225" s="9" t="s">
        <v>647</v>
      </c>
      <c r="AF225" s="9" t="s">
        <v>641</v>
      </c>
    </row>
    <row r="226" spans="2:32">
      <c r="B226" s="116" t="s">
        <v>182</v>
      </c>
      <c r="C226" s="27">
        <v>3516290</v>
      </c>
      <c r="D226" s="19">
        <v>86</v>
      </c>
      <c r="E226" s="19" t="s">
        <v>41</v>
      </c>
      <c r="F226" s="19" t="s">
        <v>143</v>
      </c>
      <c r="G226" s="19" t="s">
        <v>592</v>
      </c>
      <c r="H226" s="19" t="s">
        <v>159</v>
      </c>
      <c r="I226" s="19"/>
      <c r="J226" s="19"/>
      <c r="K226" s="19"/>
      <c r="L226" s="118"/>
      <c r="M226" s="17"/>
      <c r="N226" s="119"/>
      <c r="O226" s="21"/>
      <c r="P226" s="21"/>
      <c r="Q226" s="22">
        <v>128.86000000000001</v>
      </c>
      <c r="S226" s="22">
        <f t="shared" si="31"/>
        <v>0</v>
      </c>
      <c r="V226" s="24">
        <v>225</v>
      </c>
      <c r="W226" s="117"/>
      <c r="X226" s="24">
        <f t="shared" si="33"/>
        <v>0</v>
      </c>
      <c r="Y226" s="24">
        <f t="shared" si="34"/>
        <v>0</v>
      </c>
      <c r="AB226" s="30" t="e">
        <f t="shared" si="29"/>
        <v>#DIV/0!</v>
      </c>
      <c r="AC226" s="31">
        <f t="shared" si="30"/>
        <v>-0.75</v>
      </c>
      <c r="AD226" s="9" t="s">
        <v>636</v>
      </c>
      <c r="AE226" s="9" t="s">
        <v>647</v>
      </c>
      <c r="AF226" s="9" t="s">
        <v>641</v>
      </c>
    </row>
    <row r="227" spans="2:32">
      <c r="B227" s="19" t="s">
        <v>286</v>
      </c>
      <c r="C227" s="27">
        <v>3503650</v>
      </c>
      <c r="D227" s="19">
        <v>81</v>
      </c>
      <c r="E227" s="19" t="s">
        <v>42</v>
      </c>
      <c r="F227" s="19" t="s">
        <v>143</v>
      </c>
      <c r="G227" s="19" t="s">
        <v>592</v>
      </c>
      <c r="H227" s="19" t="s">
        <v>161</v>
      </c>
      <c r="I227" s="19"/>
      <c r="J227" s="19"/>
      <c r="K227" s="19"/>
      <c r="L227" s="28">
        <v>0</v>
      </c>
      <c r="M227" s="17"/>
      <c r="N227" s="29">
        <v>0</v>
      </c>
      <c r="O227" s="21"/>
      <c r="P227" s="21"/>
      <c r="Q227" s="22">
        <v>133.66</v>
      </c>
      <c r="R227" s="22">
        <v>131.99</v>
      </c>
      <c r="S227" s="22">
        <f t="shared" si="31"/>
        <v>90.545140000000018</v>
      </c>
      <c r="V227" s="24">
        <v>235</v>
      </c>
      <c r="W227" s="159">
        <v>225</v>
      </c>
      <c r="X227" s="24">
        <f t="shared" si="33"/>
        <v>187.5</v>
      </c>
      <c r="Y227" s="24">
        <f t="shared" si="34"/>
        <v>130.5</v>
      </c>
      <c r="AB227" s="30">
        <f t="shared" si="29"/>
        <v>0.19277522791394397</v>
      </c>
      <c r="AC227" s="31">
        <f t="shared" si="30"/>
        <v>17.454859999999968</v>
      </c>
      <c r="AD227" s="9" t="s">
        <v>635</v>
      </c>
      <c r="AE227" s="9" t="s">
        <v>647</v>
      </c>
      <c r="AF227" s="9" t="s">
        <v>645</v>
      </c>
    </row>
    <row r="228" spans="2:32">
      <c r="B228" s="19" t="s">
        <v>183</v>
      </c>
      <c r="C228" s="27">
        <v>3528060</v>
      </c>
      <c r="D228" s="19">
        <v>84</v>
      </c>
      <c r="E228" s="19" t="s">
        <v>41</v>
      </c>
      <c r="F228" s="19" t="s">
        <v>143</v>
      </c>
      <c r="G228" s="19" t="s">
        <v>592</v>
      </c>
      <c r="H228" s="19" t="s">
        <v>458</v>
      </c>
      <c r="I228" s="19">
        <v>2</v>
      </c>
      <c r="J228" s="19">
        <v>2</v>
      </c>
      <c r="K228" s="19">
        <v>2</v>
      </c>
      <c r="L228" s="28">
        <v>0</v>
      </c>
      <c r="M228" s="17"/>
      <c r="N228" s="29">
        <v>2</v>
      </c>
      <c r="O228" s="21"/>
      <c r="P228" s="21"/>
      <c r="Q228" s="22">
        <v>129.6</v>
      </c>
      <c r="R228" s="22">
        <v>122.98</v>
      </c>
      <c r="S228" s="22">
        <f t="shared" si="31"/>
        <v>84.364280000000008</v>
      </c>
      <c r="T228" s="18">
        <v>88.91</v>
      </c>
      <c r="V228" s="24">
        <v>215</v>
      </c>
      <c r="W228" s="159">
        <v>200</v>
      </c>
      <c r="X228" s="24">
        <f t="shared" si="33"/>
        <v>166.66666666666669</v>
      </c>
      <c r="Y228" s="24">
        <f t="shared" si="34"/>
        <v>115.99999999999999</v>
      </c>
      <c r="AB228" s="30">
        <f t="shared" si="29"/>
        <v>0.13693457309973678</v>
      </c>
      <c r="AC228" s="31">
        <f t="shared" si="30"/>
        <v>11.552386666666663</v>
      </c>
      <c r="AD228" s="9" t="s">
        <v>636</v>
      </c>
      <c r="AE228" s="9" t="s">
        <v>650</v>
      </c>
      <c r="AF228" s="9" t="s">
        <v>641</v>
      </c>
    </row>
    <row r="229" spans="2:32">
      <c r="B229" s="19" t="s">
        <v>102</v>
      </c>
      <c r="C229" s="27">
        <v>3502420</v>
      </c>
      <c r="D229" s="19">
        <v>87</v>
      </c>
      <c r="E229" s="19" t="s">
        <v>42</v>
      </c>
      <c r="F229" s="19" t="s">
        <v>143</v>
      </c>
      <c r="G229" s="19" t="s">
        <v>592</v>
      </c>
      <c r="H229" s="19" t="s">
        <v>459</v>
      </c>
      <c r="I229" s="19"/>
      <c r="J229" s="19"/>
      <c r="K229" s="19"/>
      <c r="L229" s="28">
        <v>0</v>
      </c>
      <c r="M229" s="17"/>
      <c r="N229" s="29">
        <v>0</v>
      </c>
      <c r="O229" s="21"/>
      <c r="P229" s="21"/>
      <c r="Q229" s="22">
        <v>138.46</v>
      </c>
      <c r="R229" s="22">
        <v>136.57</v>
      </c>
      <c r="S229" s="22">
        <f t="shared" si="31"/>
        <v>93.687020000000004</v>
      </c>
      <c r="V229" s="24">
        <v>225</v>
      </c>
      <c r="W229" s="159">
        <v>230</v>
      </c>
      <c r="X229" s="24">
        <f t="shared" si="33"/>
        <v>191.66666666666669</v>
      </c>
      <c r="Y229" s="24">
        <f t="shared" si="34"/>
        <v>133.39999999999998</v>
      </c>
      <c r="AB229" s="30">
        <f t="shared" si="29"/>
        <v>0.17856952507045978</v>
      </c>
      <c r="AC229" s="31">
        <f t="shared" si="30"/>
        <v>16.729646666666667</v>
      </c>
      <c r="AD229" s="9" t="s">
        <v>636</v>
      </c>
      <c r="AE229" s="9" t="s">
        <v>647</v>
      </c>
      <c r="AF229" s="9" t="s">
        <v>641</v>
      </c>
    </row>
    <row r="230" spans="2:32">
      <c r="B230" s="116" t="s">
        <v>103</v>
      </c>
      <c r="C230" s="27">
        <v>3502950</v>
      </c>
      <c r="D230" s="19"/>
      <c r="E230" s="19" t="s">
        <v>163</v>
      </c>
      <c r="F230" s="19" t="s">
        <v>0</v>
      </c>
      <c r="G230" s="19" t="s">
        <v>592</v>
      </c>
      <c r="H230" s="19" t="s">
        <v>161</v>
      </c>
      <c r="I230" s="19"/>
      <c r="J230" s="19"/>
      <c r="K230" s="19"/>
      <c r="L230" s="118"/>
      <c r="M230" s="17"/>
      <c r="N230" s="119"/>
      <c r="O230" s="21"/>
      <c r="P230" s="21"/>
      <c r="Q230" s="22">
        <v>172.8</v>
      </c>
      <c r="S230" s="22">
        <f t="shared" si="31"/>
        <v>0</v>
      </c>
      <c r="V230" s="24">
        <v>295</v>
      </c>
      <c r="W230" s="117"/>
      <c r="X230" s="24">
        <f t="shared" si="33"/>
        <v>0</v>
      </c>
      <c r="Y230" s="24">
        <f t="shared" si="34"/>
        <v>0</v>
      </c>
      <c r="AB230" s="30" t="e">
        <f t="shared" si="29"/>
        <v>#DIV/0!</v>
      </c>
      <c r="AC230" s="31">
        <f t="shared" si="30"/>
        <v>-0.75</v>
      </c>
      <c r="AD230" s="9" t="s">
        <v>636</v>
      </c>
      <c r="AE230" s="9" t="s">
        <v>647</v>
      </c>
      <c r="AF230" s="9" t="s">
        <v>640</v>
      </c>
    </row>
    <row r="231" spans="2:32">
      <c r="B231" s="116" t="s">
        <v>72</v>
      </c>
      <c r="C231" s="116">
        <v>3501780</v>
      </c>
      <c r="D231" s="19">
        <v>91</v>
      </c>
      <c r="E231" s="19" t="s">
        <v>162</v>
      </c>
      <c r="F231" s="19" t="s">
        <v>0</v>
      </c>
      <c r="G231" s="19" t="s">
        <v>592</v>
      </c>
      <c r="H231" s="116" t="s">
        <v>161</v>
      </c>
      <c r="I231" s="19"/>
      <c r="J231" s="19">
        <v>2</v>
      </c>
      <c r="K231" s="19">
        <v>2</v>
      </c>
      <c r="L231" s="118"/>
      <c r="M231" s="17"/>
      <c r="N231" s="125"/>
      <c r="O231" s="98"/>
      <c r="P231" s="98"/>
      <c r="S231" s="22">
        <f t="shared" si="31"/>
        <v>0</v>
      </c>
      <c r="V231" s="24">
        <v>250</v>
      </c>
      <c r="W231" s="151"/>
      <c r="X231" s="24">
        <f t="shared" si="33"/>
        <v>0</v>
      </c>
      <c r="Y231" s="24">
        <f t="shared" si="34"/>
        <v>0</v>
      </c>
      <c r="AB231" s="30" t="e">
        <f t="shared" si="29"/>
        <v>#DIV/0!</v>
      </c>
      <c r="AC231" s="31">
        <f t="shared" si="30"/>
        <v>-0.75</v>
      </c>
      <c r="AD231" s="9" t="s">
        <v>1</v>
      </c>
      <c r="AE231" s="9" t="s">
        <v>647</v>
      </c>
      <c r="AF231" s="9" t="s">
        <v>639</v>
      </c>
    </row>
    <row r="232" spans="2:32">
      <c r="B232" s="19" t="s">
        <v>72</v>
      </c>
      <c r="C232" s="19">
        <v>3529300</v>
      </c>
      <c r="D232" s="19">
        <v>91</v>
      </c>
      <c r="E232" s="19" t="s">
        <v>162</v>
      </c>
      <c r="F232" s="19" t="s">
        <v>0</v>
      </c>
      <c r="G232" s="19" t="s">
        <v>592</v>
      </c>
      <c r="H232" s="19" t="s">
        <v>458</v>
      </c>
      <c r="I232" s="19">
        <v>4</v>
      </c>
      <c r="J232" s="19" t="s">
        <v>938</v>
      </c>
      <c r="K232" s="19">
        <v>2</v>
      </c>
      <c r="L232" s="28">
        <v>4</v>
      </c>
      <c r="M232" s="17"/>
      <c r="N232" s="29">
        <v>0</v>
      </c>
      <c r="O232" s="21"/>
      <c r="P232" s="21"/>
      <c r="Q232" s="22">
        <v>156.91999999999999</v>
      </c>
      <c r="R232" s="22">
        <v>150.26</v>
      </c>
      <c r="S232" s="22">
        <f t="shared" si="31"/>
        <v>103.07836</v>
      </c>
      <c r="T232" s="18">
        <v>107.65</v>
      </c>
      <c r="V232" s="24">
        <v>255</v>
      </c>
      <c r="W232" s="159">
        <v>245</v>
      </c>
      <c r="X232" s="24">
        <f t="shared" si="33"/>
        <v>204.16666666666669</v>
      </c>
      <c r="Y232" s="24">
        <f t="shared" si="34"/>
        <v>142.1</v>
      </c>
      <c r="AB232" s="30">
        <f t="shared" si="29"/>
        <v>0.14152637533878756</v>
      </c>
      <c r="AC232" s="31">
        <f t="shared" si="30"/>
        <v>14.588306666666668</v>
      </c>
      <c r="AD232" s="9" t="s">
        <v>1</v>
      </c>
      <c r="AE232" s="9" t="s">
        <v>650</v>
      </c>
      <c r="AF232" s="9" t="s">
        <v>639</v>
      </c>
    </row>
    <row r="233" spans="2:32">
      <c r="B233" s="19"/>
      <c r="C233" s="19">
        <v>3509520</v>
      </c>
      <c r="D233" s="19">
        <v>91</v>
      </c>
      <c r="E233" s="19" t="s">
        <v>41</v>
      </c>
      <c r="F233" s="19" t="s">
        <v>358</v>
      </c>
      <c r="G233" s="19" t="s">
        <v>592</v>
      </c>
      <c r="H233" s="19" t="s">
        <v>458</v>
      </c>
      <c r="I233" s="19"/>
      <c r="J233" s="19"/>
      <c r="K233" s="19"/>
      <c r="L233" s="28">
        <v>0</v>
      </c>
      <c r="M233" s="17"/>
      <c r="N233" s="29">
        <v>0</v>
      </c>
      <c r="O233" s="21"/>
      <c r="P233" s="21"/>
      <c r="Q233" s="22">
        <v>188.31</v>
      </c>
      <c r="R233" s="22">
        <v>178.54</v>
      </c>
      <c r="S233" s="22">
        <f t="shared" si="31"/>
        <v>122.47844000000001</v>
      </c>
      <c r="V233" s="24">
        <v>320</v>
      </c>
      <c r="W233" s="159">
        <v>300</v>
      </c>
      <c r="X233" s="24">
        <f t="shared" si="33"/>
        <v>250</v>
      </c>
      <c r="Y233" s="24">
        <f t="shared" si="34"/>
        <v>174</v>
      </c>
      <c r="AB233" s="30">
        <f t="shared" si="29"/>
        <v>0.17775830586999633</v>
      </c>
      <c r="AC233" s="31">
        <f t="shared" si="30"/>
        <v>21.771559999999994</v>
      </c>
      <c r="AD233" s="9" t="s">
        <v>636</v>
      </c>
      <c r="AE233" s="9" t="s">
        <v>647</v>
      </c>
      <c r="AF233" s="9" t="s">
        <v>639</v>
      </c>
    </row>
    <row r="234" spans="2:32">
      <c r="B234" s="19" t="s">
        <v>73</v>
      </c>
      <c r="C234" s="19">
        <v>3501940</v>
      </c>
      <c r="D234" s="19">
        <v>94</v>
      </c>
      <c r="E234" s="19" t="s">
        <v>162</v>
      </c>
      <c r="F234" s="19" t="s">
        <v>0</v>
      </c>
      <c r="G234" s="19" t="s">
        <v>592</v>
      </c>
      <c r="H234" s="19" t="s">
        <v>161</v>
      </c>
      <c r="I234" s="19"/>
      <c r="J234" s="19">
        <v>4</v>
      </c>
      <c r="K234" s="19">
        <v>4</v>
      </c>
      <c r="L234" s="28">
        <v>0</v>
      </c>
      <c r="M234" s="17"/>
      <c r="N234" s="29">
        <v>0</v>
      </c>
      <c r="O234" s="98"/>
      <c r="P234" s="98"/>
      <c r="Q234" s="22">
        <v>173.54</v>
      </c>
      <c r="R234" s="22">
        <v>168.08</v>
      </c>
      <c r="S234" s="22">
        <f t="shared" si="31"/>
        <v>115.30288000000002</v>
      </c>
      <c r="V234" s="24">
        <v>275</v>
      </c>
      <c r="W234" s="159">
        <v>275</v>
      </c>
      <c r="X234" s="24">
        <f t="shared" si="33"/>
        <v>229.16666666666669</v>
      </c>
      <c r="Y234" s="24">
        <f t="shared" si="34"/>
        <v>159.5</v>
      </c>
      <c r="AB234" s="30">
        <f t="shared" si="29"/>
        <v>0.1462564219268993</v>
      </c>
      <c r="AC234" s="31">
        <f t="shared" si="30"/>
        <v>16.863786666666641</v>
      </c>
      <c r="AD234" s="9" t="s">
        <v>1</v>
      </c>
      <c r="AE234" s="9" t="s">
        <v>647</v>
      </c>
      <c r="AF234" s="9" t="s">
        <v>645</v>
      </c>
    </row>
    <row r="235" spans="2:32">
      <c r="B235" s="19"/>
      <c r="C235" s="19">
        <v>3565620</v>
      </c>
      <c r="D235" s="19">
        <v>94</v>
      </c>
      <c r="E235" s="19" t="s">
        <v>41</v>
      </c>
      <c r="F235" s="19" t="s">
        <v>358</v>
      </c>
      <c r="G235" s="19" t="s">
        <v>592</v>
      </c>
      <c r="H235" s="19" t="s">
        <v>159</v>
      </c>
      <c r="I235" s="19"/>
      <c r="J235" s="19"/>
      <c r="K235" s="19"/>
      <c r="L235" s="28">
        <v>0</v>
      </c>
      <c r="M235" s="17"/>
      <c r="N235" s="29">
        <v>0</v>
      </c>
      <c r="O235" s="21"/>
      <c r="P235" s="21"/>
      <c r="Q235" s="22">
        <v>207.14</v>
      </c>
      <c r="R235" s="22">
        <v>201.7</v>
      </c>
      <c r="S235" s="22">
        <f t="shared" si="31"/>
        <v>138.36619999999999</v>
      </c>
      <c r="V235" s="24">
        <v>345</v>
      </c>
      <c r="W235" s="159">
        <v>330</v>
      </c>
      <c r="X235" s="24">
        <f t="shared" si="33"/>
        <v>275</v>
      </c>
      <c r="Y235" s="24">
        <f t="shared" si="34"/>
        <v>191.39999999999998</v>
      </c>
      <c r="AB235" s="30">
        <f t="shared" si="29"/>
        <v>0.14731776980216274</v>
      </c>
      <c r="AC235" s="31">
        <f t="shared" si="30"/>
        <v>20.383800000000008</v>
      </c>
      <c r="AD235" s="9" t="s">
        <v>635</v>
      </c>
      <c r="AE235" s="9" t="s">
        <v>647</v>
      </c>
      <c r="AF235" s="9" t="s">
        <v>641</v>
      </c>
    </row>
    <row r="236" spans="2:32">
      <c r="B236" s="19" t="s">
        <v>287</v>
      </c>
      <c r="C236" s="19">
        <v>3571110</v>
      </c>
      <c r="D236" s="19">
        <v>89</v>
      </c>
      <c r="E236" s="19" t="s">
        <v>162</v>
      </c>
      <c r="F236" s="19" t="s">
        <v>143</v>
      </c>
      <c r="G236" s="19" t="s">
        <v>592</v>
      </c>
      <c r="H236" s="17" t="s">
        <v>458</v>
      </c>
      <c r="I236" s="19"/>
      <c r="J236" s="19"/>
      <c r="K236" s="19"/>
      <c r="L236" s="28">
        <v>0</v>
      </c>
      <c r="M236" s="17"/>
      <c r="N236" s="29">
        <v>0</v>
      </c>
      <c r="O236" s="21"/>
      <c r="P236" s="21"/>
      <c r="Q236" s="22">
        <v>166.89</v>
      </c>
      <c r="R236" s="22">
        <v>160.01</v>
      </c>
      <c r="S236" s="22">
        <f t="shared" si="31"/>
        <v>109.76686000000001</v>
      </c>
      <c r="V236" s="24">
        <v>285</v>
      </c>
      <c r="W236" s="159">
        <v>270</v>
      </c>
      <c r="X236" s="24">
        <f t="shared" si="33"/>
        <v>225</v>
      </c>
      <c r="Y236" s="24">
        <f t="shared" si="34"/>
        <v>156.6</v>
      </c>
      <c r="AB236" s="30">
        <f t="shared" si="29"/>
        <v>0.18205075739617577</v>
      </c>
      <c r="AC236" s="31">
        <f t="shared" si="30"/>
        <v>19.983139999999992</v>
      </c>
      <c r="AD236" s="9" t="s">
        <v>918</v>
      </c>
    </row>
    <row r="237" spans="2:32">
      <c r="B237" s="19" t="s">
        <v>104</v>
      </c>
      <c r="C237" s="19">
        <v>3500990</v>
      </c>
      <c r="D237" s="19">
        <v>92</v>
      </c>
      <c r="E237" s="19" t="s">
        <v>41</v>
      </c>
      <c r="F237" s="19" t="s">
        <v>143</v>
      </c>
      <c r="G237" s="19" t="s">
        <v>592</v>
      </c>
      <c r="H237" s="19" t="s">
        <v>159</v>
      </c>
      <c r="I237" s="19">
        <v>4</v>
      </c>
      <c r="J237" s="19">
        <v>2</v>
      </c>
      <c r="K237" s="19">
        <v>1</v>
      </c>
      <c r="L237" s="28">
        <v>8</v>
      </c>
      <c r="M237" s="17"/>
      <c r="N237" s="40">
        <v>0</v>
      </c>
      <c r="O237" s="98"/>
      <c r="P237" s="98"/>
      <c r="Q237" s="22">
        <v>131.44999999999999</v>
      </c>
      <c r="R237" s="22">
        <v>126.03</v>
      </c>
      <c r="S237" s="22">
        <f t="shared" si="31"/>
        <v>86.456580000000002</v>
      </c>
      <c r="T237" s="18">
        <v>93.64</v>
      </c>
      <c r="V237" s="24">
        <v>195</v>
      </c>
      <c r="W237" s="163">
        <v>190</v>
      </c>
      <c r="X237" s="24">
        <f t="shared" si="33"/>
        <v>158.33333333333334</v>
      </c>
      <c r="Y237" s="24">
        <f t="shared" si="34"/>
        <v>110.19999999999999</v>
      </c>
      <c r="AB237" s="30">
        <f t="shared" si="29"/>
        <v>5.3515340687005267E-2</v>
      </c>
      <c r="AC237" s="31">
        <f t="shared" si="30"/>
        <v>4.6267533333333262</v>
      </c>
      <c r="AD237" s="9" t="s">
        <v>636</v>
      </c>
      <c r="AE237" s="9" t="s">
        <v>647</v>
      </c>
      <c r="AF237" s="9" t="s">
        <v>645</v>
      </c>
    </row>
    <row r="238" spans="2:32">
      <c r="B238" s="19"/>
      <c r="C238" s="19">
        <v>3507390</v>
      </c>
      <c r="D238" s="19">
        <v>92</v>
      </c>
      <c r="E238" s="19" t="s">
        <v>162</v>
      </c>
      <c r="F238" s="19" t="s">
        <v>143</v>
      </c>
      <c r="G238" s="19" t="s">
        <v>592</v>
      </c>
      <c r="H238" s="19" t="s">
        <v>458</v>
      </c>
      <c r="I238" s="19">
        <v>4</v>
      </c>
      <c r="J238" s="19">
        <v>11</v>
      </c>
      <c r="K238" s="19">
        <v>4</v>
      </c>
      <c r="L238" s="28"/>
      <c r="M238" s="17"/>
      <c r="N238" s="29">
        <v>4</v>
      </c>
      <c r="O238" s="21"/>
      <c r="P238" s="21"/>
      <c r="Q238" s="22">
        <v>131.44999999999999</v>
      </c>
      <c r="R238" s="22">
        <v>126.03</v>
      </c>
      <c r="S238" s="22">
        <f t="shared" si="31"/>
        <v>86.456580000000002</v>
      </c>
      <c r="T238" s="18">
        <v>90.17</v>
      </c>
      <c r="V238" s="24">
        <v>215</v>
      </c>
      <c r="W238" s="159">
        <v>200</v>
      </c>
      <c r="X238" s="24">
        <f t="shared" si="33"/>
        <v>166.66666666666669</v>
      </c>
      <c r="Y238" s="24">
        <f t="shared" si="34"/>
        <v>115.99999999999999</v>
      </c>
      <c r="AB238" s="30">
        <f t="shared" si="29"/>
        <v>0.10942008886618773</v>
      </c>
      <c r="AC238" s="31">
        <f t="shared" si="30"/>
        <v>9.460086666666669</v>
      </c>
      <c r="AD238" s="9" t="s">
        <v>1</v>
      </c>
      <c r="AE238" s="9" t="s">
        <v>647</v>
      </c>
      <c r="AF238" s="9" t="s">
        <v>641</v>
      </c>
    </row>
    <row r="239" spans="2:32">
      <c r="B239" s="19"/>
      <c r="C239" s="19">
        <v>3505440</v>
      </c>
      <c r="D239" s="19">
        <v>92</v>
      </c>
      <c r="E239" s="19" t="s">
        <v>41</v>
      </c>
      <c r="F239" s="19" t="s">
        <v>360</v>
      </c>
      <c r="G239" s="19" t="s">
        <v>592</v>
      </c>
      <c r="H239" s="19" t="s">
        <v>458</v>
      </c>
      <c r="I239" s="19"/>
      <c r="J239" s="19"/>
      <c r="K239" s="19"/>
      <c r="L239" s="28">
        <v>0</v>
      </c>
      <c r="M239" s="17"/>
      <c r="N239" s="29">
        <v>0</v>
      </c>
      <c r="O239" s="21"/>
      <c r="P239" s="21"/>
      <c r="Q239" s="22">
        <v>158.03</v>
      </c>
      <c r="R239" s="22">
        <v>151.22999999999999</v>
      </c>
      <c r="S239" s="22">
        <f t="shared" si="31"/>
        <v>103.74378</v>
      </c>
      <c r="V239" s="24">
        <v>275</v>
      </c>
      <c r="W239" s="159">
        <v>260</v>
      </c>
      <c r="X239" s="24">
        <f t="shared" si="33"/>
        <v>216.66666666666669</v>
      </c>
      <c r="Y239" s="24">
        <f t="shared" si="34"/>
        <v>150.79999999999998</v>
      </c>
      <c r="AB239" s="30">
        <f t="shared" si="29"/>
        <v>0.20408825152377011</v>
      </c>
      <c r="AC239" s="31">
        <f t="shared" si="30"/>
        <v>21.17288666666667</v>
      </c>
      <c r="AD239" s="9" t="s">
        <v>636</v>
      </c>
      <c r="AE239" s="9" t="s">
        <v>647</v>
      </c>
      <c r="AF239" s="9" t="s">
        <v>641</v>
      </c>
    </row>
    <row r="240" spans="2:32">
      <c r="B240" s="19" t="s">
        <v>74</v>
      </c>
      <c r="C240" s="19">
        <v>3528990</v>
      </c>
      <c r="D240" s="19">
        <v>91</v>
      </c>
      <c r="E240" s="19" t="s">
        <v>162</v>
      </c>
      <c r="F240" s="19" t="s">
        <v>0</v>
      </c>
      <c r="G240" s="19" t="s">
        <v>592</v>
      </c>
      <c r="H240" s="19" t="s">
        <v>458</v>
      </c>
      <c r="I240" s="19">
        <v>4</v>
      </c>
      <c r="J240" s="19"/>
      <c r="K240" s="19"/>
      <c r="L240" s="28">
        <v>8</v>
      </c>
      <c r="M240" s="17"/>
      <c r="N240" s="40">
        <v>0</v>
      </c>
      <c r="O240" s="98"/>
      <c r="P240" s="98"/>
      <c r="Q240" s="22">
        <v>171.32</v>
      </c>
      <c r="R240" s="22">
        <v>160.69</v>
      </c>
      <c r="S240" s="22">
        <f t="shared" si="31"/>
        <v>110.23334000000001</v>
      </c>
      <c r="T240" s="18">
        <v>131.63</v>
      </c>
      <c r="V240" s="24">
        <v>270</v>
      </c>
      <c r="W240" s="159">
        <v>255</v>
      </c>
      <c r="X240" s="24">
        <f t="shared" si="33"/>
        <v>212.5</v>
      </c>
      <c r="Y240" s="24">
        <f t="shared" si="34"/>
        <v>147.89999999999998</v>
      </c>
      <c r="AB240" s="30">
        <f t="shared" si="29"/>
        <v>0.1112790377212554</v>
      </c>
      <c r="AC240" s="31">
        <f t="shared" si="30"/>
        <v>12.266659999999973</v>
      </c>
      <c r="AD240" s="9" t="s">
        <v>636</v>
      </c>
      <c r="AE240" s="9" t="s">
        <v>650</v>
      </c>
      <c r="AF240" s="9" t="s">
        <v>639</v>
      </c>
    </row>
    <row r="241" spans="2:32">
      <c r="B241" s="9"/>
      <c r="C241" s="19">
        <v>3529000</v>
      </c>
      <c r="D241" s="19">
        <v>95</v>
      </c>
      <c r="E241" s="19" t="s">
        <v>162</v>
      </c>
      <c r="F241" s="19" t="s">
        <v>143</v>
      </c>
      <c r="G241" s="19" t="s">
        <v>592</v>
      </c>
      <c r="H241" s="19" t="s">
        <v>458</v>
      </c>
      <c r="I241" s="19"/>
      <c r="J241" s="19">
        <v>8</v>
      </c>
      <c r="K241" s="19"/>
      <c r="L241" s="28"/>
      <c r="M241" s="17"/>
      <c r="N241" s="29">
        <v>4</v>
      </c>
      <c r="O241" s="21"/>
      <c r="P241" s="21"/>
      <c r="Q241" s="22">
        <v>169.85</v>
      </c>
      <c r="R241" s="22">
        <v>159.27000000000001</v>
      </c>
      <c r="S241" s="22">
        <f t="shared" si="31"/>
        <v>109.25922000000001</v>
      </c>
      <c r="V241" s="24">
        <v>270</v>
      </c>
      <c r="W241" s="159">
        <v>265</v>
      </c>
      <c r="X241" s="24">
        <f t="shared" si="33"/>
        <v>220.83333333333334</v>
      </c>
      <c r="Y241" s="24">
        <f t="shared" si="34"/>
        <v>153.69999999999999</v>
      </c>
      <c r="AB241" s="30">
        <f t="shared" si="29"/>
        <v>0.16542414757613433</v>
      </c>
      <c r="AC241" s="31">
        <f t="shared" si="30"/>
        <v>18.074113333333329</v>
      </c>
      <c r="AD241" s="9" t="s">
        <v>1</v>
      </c>
      <c r="AE241" s="9" t="s">
        <v>650</v>
      </c>
      <c r="AF241" s="9" t="s">
        <v>641</v>
      </c>
    </row>
    <row r="242" spans="2:32">
      <c r="B242" s="9"/>
      <c r="C242" s="19">
        <v>3509940</v>
      </c>
      <c r="D242" s="19">
        <v>95</v>
      </c>
      <c r="E242" s="19" t="s">
        <v>41</v>
      </c>
      <c r="F242" s="19" t="s">
        <v>599</v>
      </c>
      <c r="G242" s="19" t="s">
        <v>592</v>
      </c>
      <c r="H242" s="19" t="s">
        <v>458</v>
      </c>
      <c r="I242" s="19"/>
      <c r="J242" s="19">
        <v>1</v>
      </c>
      <c r="K242" s="19"/>
      <c r="L242" s="28">
        <v>0</v>
      </c>
      <c r="M242" s="17"/>
      <c r="N242" s="29">
        <v>0</v>
      </c>
      <c r="O242" s="21"/>
      <c r="P242" s="21"/>
      <c r="Q242" s="22">
        <v>186.83</v>
      </c>
      <c r="R242" s="22">
        <v>175.19</v>
      </c>
      <c r="S242" s="22">
        <f t="shared" si="31"/>
        <v>120.18034</v>
      </c>
      <c r="V242" s="24">
        <v>305</v>
      </c>
      <c r="W242" s="159">
        <v>285</v>
      </c>
      <c r="X242" s="24">
        <f t="shared" si="33"/>
        <v>237.5</v>
      </c>
      <c r="Y242" s="24">
        <f t="shared" si="34"/>
        <v>165.29999999999998</v>
      </c>
      <c r="AB242" s="30">
        <f t="shared" si="29"/>
        <v>0.13995350653859023</v>
      </c>
      <c r="AC242" s="31">
        <f t="shared" si="30"/>
        <v>16.819659999999999</v>
      </c>
      <c r="AD242" s="9" t="s">
        <v>636</v>
      </c>
      <c r="AE242" s="9" t="s">
        <v>647</v>
      </c>
      <c r="AF242" s="9" t="s">
        <v>641</v>
      </c>
    </row>
    <row r="243" spans="2:32">
      <c r="B243" s="19" t="s">
        <v>105</v>
      </c>
      <c r="C243" s="19">
        <v>3529400</v>
      </c>
      <c r="D243" s="19">
        <v>93</v>
      </c>
      <c r="E243" s="19" t="s">
        <v>162</v>
      </c>
      <c r="F243" s="19" t="s">
        <v>0</v>
      </c>
      <c r="G243" s="19" t="s">
        <v>592</v>
      </c>
      <c r="H243" s="19" t="s">
        <v>458</v>
      </c>
      <c r="I243" s="19">
        <v>4</v>
      </c>
      <c r="J243" s="19">
        <v>22</v>
      </c>
      <c r="K243" s="19">
        <v>14</v>
      </c>
      <c r="L243" s="28"/>
      <c r="M243" s="17"/>
      <c r="N243" s="29">
        <v>8</v>
      </c>
      <c r="O243" s="21"/>
      <c r="P243" s="21"/>
      <c r="Q243" s="22">
        <v>178.34</v>
      </c>
      <c r="R243" s="22">
        <v>162.30000000000001</v>
      </c>
      <c r="S243" s="22">
        <f t="shared" si="31"/>
        <v>111.33780000000002</v>
      </c>
      <c r="T243" s="18">
        <v>122.34</v>
      </c>
      <c r="V243" s="24">
        <v>280</v>
      </c>
      <c r="W243" s="159">
        <v>255</v>
      </c>
      <c r="X243" s="24">
        <f t="shared" si="33"/>
        <v>212.5</v>
      </c>
      <c r="Y243" s="24">
        <f t="shared" si="34"/>
        <v>147.89999999999998</v>
      </c>
      <c r="AB243" s="30">
        <f t="shared" si="29"/>
        <v>0.1002552592201388</v>
      </c>
      <c r="AC243" s="31">
        <f t="shared" si="30"/>
        <v>11.16219999999997</v>
      </c>
      <c r="AD243" s="9" t="s">
        <v>1</v>
      </c>
      <c r="AE243" s="9" t="s">
        <v>650</v>
      </c>
      <c r="AF243" s="9" t="s">
        <v>639</v>
      </c>
    </row>
    <row r="244" spans="2:32">
      <c r="B244" s="9"/>
      <c r="C244" s="19">
        <v>3502310</v>
      </c>
      <c r="D244" s="19"/>
      <c r="E244" s="19" t="s">
        <v>163</v>
      </c>
      <c r="F244" s="19" t="s">
        <v>0</v>
      </c>
      <c r="G244" s="19" t="s">
        <v>592</v>
      </c>
      <c r="H244" s="19" t="s">
        <v>161</v>
      </c>
      <c r="I244" s="19">
        <v>2</v>
      </c>
      <c r="J244" s="19">
        <v>2</v>
      </c>
      <c r="K244" s="19"/>
      <c r="L244" s="28">
        <v>0</v>
      </c>
      <c r="M244" s="17"/>
      <c r="N244" s="36">
        <v>0</v>
      </c>
      <c r="O244" s="87"/>
      <c r="P244" s="87"/>
      <c r="Q244" s="22">
        <v>178.34</v>
      </c>
      <c r="R244" s="22">
        <v>162.30000000000001</v>
      </c>
      <c r="S244" s="22">
        <f>R244*S$4</f>
        <v>111.33780000000002</v>
      </c>
      <c r="T244" s="18">
        <v>122.34</v>
      </c>
      <c r="V244" s="24">
        <v>280</v>
      </c>
      <c r="W244" s="160">
        <v>265</v>
      </c>
      <c r="X244" s="24">
        <f>W244/1.2</f>
        <v>220.83333333333334</v>
      </c>
      <c r="Y244" s="24">
        <f>W244*AB$4</f>
        <v>153.69999999999999</v>
      </c>
      <c r="AB244" s="30">
        <f t="shared" si="29"/>
        <v>0.14366669121657985</v>
      </c>
      <c r="AC244" s="31">
        <f t="shared" si="30"/>
        <v>15.995533333333327</v>
      </c>
      <c r="AD244" s="9" t="s">
        <v>643</v>
      </c>
      <c r="AE244" s="9" t="s">
        <v>647</v>
      </c>
      <c r="AF244" s="9" t="s">
        <v>640</v>
      </c>
    </row>
    <row r="245" spans="2:32">
      <c r="B245" s="19"/>
      <c r="C245" s="19">
        <v>3529530</v>
      </c>
      <c r="D245" s="19">
        <v>97</v>
      </c>
      <c r="E245" s="19" t="s">
        <v>162</v>
      </c>
      <c r="F245" s="19" t="s">
        <v>143</v>
      </c>
      <c r="G245" s="19" t="s">
        <v>592</v>
      </c>
      <c r="H245" s="19" t="s">
        <v>458</v>
      </c>
      <c r="I245" s="19"/>
      <c r="J245" s="19">
        <v>4</v>
      </c>
      <c r="K245" s="19">
        <v>4</v>
      </c>
      <c r="L245" s="28">
        <v>4</v>
      </c>
      <c r="M245" s="17"/>
      <c r="N245" s="29">
        <v>4</v>
      </c>
      <c r="O245" s="21"/>
      <c r="P245" s="21"/>
      <c r="Q245" s="22">
        <v>179.82</v>
      </c>
      <c r="R245" s="22">
        <v>163.62</v>
      </c>
      <c r="S245" s="22">
        <f t="shared" si="31"/>
        <v>112.24332000000001</v>
      </c>
      <c r="V245" s="24">
        <v>290</v>
      </c>
      <c r="W245" s="160">
        <v>265</v>
      </c>
      <c r="X245" s="24">
        <f t="shared" si="33"/>
        <v>220.83333333333334</v>
      </c>
      <c r="Y245" s="24">
        <f t="shared" si="34"/>
        <v>153.69999999999999</v>
      </c>
      <c r="AB245" s="30">
        <f t="shared" si="29"/>
        <v>0.13444019059070358</v>
      </c>
      <c r="AC245" s="31">
        <f t="shared" si="30"/>
        <v>15.090013333333332</v>
      </c>
      <c r="AD245" s="9" t="s">
        <v>1</v>
      </c>
      <c r="AE245" s="9" t="s">
        <v>650</v>
      </c>
      <c r="AF245" s="9" t="s">
        <v>641</v>
      </c>
    </row>
    <row r="246" spans="2:32">
      <c r="B246" s="19"/>
      <c r="C246" s="19">
        <v>3563020</v>
      </c>
      <c r="D246" s="19">
        <v>97</v>
      </c>
      <c r="E246" s="19" t="s">
        <v>162</v>
      </c>
      <c r="F246" s="19" t="s">
        <v>360</v>
      </c>
      <c r="G246" s="19" t="s">
        <v>592</v>
      </c>
      <c r="H246" s="17" t="s">
        <v>458</v>
      </c>
      <c r="I246" s="19"/>
      <c r="J246" s="19"/>
      <c r="K246" s="19"/>
      <c r="L246" s="28">
        <v>0</v>
      </c>
      <c r="M246" s="17"/>
      <c r="N246" s="29">
        <v>0</v>
      </c>
      <c r="O246" s="21"/>
      <c r="P246" s="21"/>
      <c r="Q246" s="22">
        <v>214.15</v>
      </c>
      <c r="R246" s="22">
        <v>196.34</v>
      </c>
      <c r="S246" s="22">
        <f t="shared" si="31"/>
        <v>134.68924000000001</v>
      </c>
      <c r="V246" s="24">
        <v>340</v>
      </c>
      <c r="W246" s="159">
        <v>320</v>
      </c>
      <c r="X246" s="24">
        <f t="shared" si="33"/>
        <v>266.66666666666669</v>
      </c>
      <c r="Y246" s="24">
        <f t="shared" si="34"/>
        <v>185.6</v>
      </c>
      <c r="AB246" s="30">
        <f t="shared" si="29"/>
        <v>0.14275399183087412</v>
      </c>
      <c r="AC246" s="31">
        <f t="shared" si="30"/>
        <v>19.227426666666645</v>
      </c>
      <c r="AD246" s="9" t="s">
        <v>1</v>
      </c>
      <c r="AE246" s="9" t="s">
        <v>647</v>
      </c>
      <c r="AF246" s="9" t="s">
        <v>641</v>
      </c>
    </row>
    <row r="247" spans="2:32">
      <c r="B247" s="19" t="s">
        <v>106</v>
      </c>
      <c r="C247" s="19">
        <v>3502570</v>
      </c>
      <c r="D247" s="19">
        <v>99</v>
      </c>
      <c r="E247" s="19" t="s">
        <v>162</v>
      </c>
      <c r="F247" s="19" t="s">
        <v>143</v>
      </c>
      <c r="G247" s="19" t="s">
        <v>592</v>
      </c>
      <c r="H247" s="19" t="s">
        <v>161</v>
      </c>
      <c r="I247" s="19">
        <v>4</v>
      </c>
      <c r="J247" s="19"/>
      <c r="K247" s="19"/>
      <c r="L247" s="28">
        <v>0</v>
      </c>
      <c r="M247" s="17"/>
      <c r="N247" s="40">
        <v>0</v>
      </c>
      <c r="O247" s="98"/>
      <c r="P247" s="98"/>
      <c r="Q247" s="22">
        <v>234.83</v>
      </c>
      <c r="R247" s="22">
        <v>224.78</v>
      </c>
      <c r="S247" s="22">
        <f t="shared" si="31"/>
        <v>154.19908000000001</v>
      </c>
      <c r="T247" s="18">
        <v>169.2</v>
      </c>
      <c r="V247" s="24">
        <v>395</v>
      </c>
      <c r="W247" s="159">
        <v>360</v>
      </c>
      <c r="X247" s="24">
        <f t="shared" si="33"/>
        <v>300</v>
      </c>
      <c r="Y247" s="24">
        <f t="shared" si="34"/>
        <v>208.79999999999998</v>
      </c>
      <c r="AB247" s="30">
        <f t="shared" si="29"/>
        <v>0.12354755942772155</v>
      </c>
      <c r="AC247" s="31">
        <f t="shared" si="30"/>
        <v>19.050919999999991</v>
      </c>
      <c r="AD247" s="9" t="s">
        <v>635</v>
      </c>
      <c r="AE247" s="9" t="s">
        <v>647</v>
      </c>
      <c r="AF247" s="9" t="s">
        <v>644</v>
      </c>
    </row>
    <row r="248" spans="2:32">
      <c r="B248" s="9"/>
      <c r="C248" s="19">
        <v>3509610</v>
      </c>
      <c r="D248" s="19">
        <v>95</v>
      </c>
      <c r="E248" s="19" t="s">
        <v>162</v>
      </c>
      <c r="F248" s="19" t="s">
        <v>358</v>
      </c>
      <c r="G248" s="19" t="s">
        <v>592</v>
      </c>
      <c r="H248" s="19" t="s">
        <v>458</v>
      </c>
      <c r="I248" s="19"/>
      <c r="J248" s="19"/>
      <c r="K248" s="19"/>
      <c r="L248" s="28">
        <v>0</v>
      </c>
      <c r="M248" s="17"/>
      <c r="N248" s="29">
        <v>0</v>
      </c>
      <c r="O248" s="21"/>
      <c r="P248" s="21"/>
      <c r="Q248" s="22">
        <v>285.41000000000003</v>
      </c>
      <c r="R248" s="22">
        <v>273.41000000000003</v>
      </c>
      <c r="S248" s="22">
        <f t="shared" si="31"/>
        <v>187.55926000000002</v>
      </c>
      <c r="V248" s="24">
        <v>455</v>
      </c>
      <c r="W248" s="164">
        <v>435</v>
      </c>
      <c r="X248" s="24">
        <f t="shared" si="33"/>
        <v>362.5</v>
      </c>
      <c r="Y248" s="24">
        <f t="shared" si="34"/>
        <v>252.29999999999998</v>
      </c>
      <c r="AB248" s="30">
        <f t="shared" si="29"/>
        <v>0.11698030798372709</v>
      </c>
      <c r="AC248" s="31">
        <f t="shared" si="30"/>
        <v>21.940739999999948</v>
      </c>
      <c r="AD248" s="9" t="s">
        <v>636</v>
      </c>
      <c r="AE248" s="9" t="s">
        <v>647</v>
      </c>
      <c r="AF248" s="9" t="s">
        <v>641</v>
      </c>
    </row>
    <row r="249" spans="2:32">
      <c r="B249" s="19" t="s">
        <v>288</v>
      </c>
      <c r="C249" s="19">
        <v>3506040</v>
      </c>
      <c r="D249" s="19">
        <v>101</v>
      </c>
      <c r="E249" s="19" t="s">
        <v>162</v>
      </c>
      <c r="F249" s="19" t="s">
        <v>143</v>
      </c>
      <c r="G249" s="19" t="s">
        <v>592</v>
      </c>
      <c r="H249" s="19" t="s">
        <v>161</v>
      </c>
      <c r="I249" s="19">
        <v>2</v>
      </c>
      <c r="J249" s="19"/>
      <c r="K249" s="19"/>
      <c r="L249" s="28">
        <v>0</v>
      </c>
      <c r="M249" s="17"/>
      <c r="N249" s="40">
        <v>0</v>
      </c>
      <c r="O249" s="98"/>
      <c r="P249" s="98"/>
      <c r="Q249" s="22">
        <v>249.6</v>
      </c>
      <c r="R249" s="22">
        <v>239.17</v>
      </c>
      <c r="S249" s="22">
        <f t="shared" si="31"/>
        <v>164.07061999999999</v>
      </c>
      <c r="T249" s="18">
        <v>183.4</v>
      </c>
      <c r="V249" s="24">
        <v>425</v>
      </c>
      <c r="W249" s="159">
        <v>380</v>
      </c>
      <c r="X249" s="24">
        <f t="shared" si="33"/>
        <v>316.66666666666669</v>
      </c>
      <c r="Y249" s="24">
        <f t="shared" si="34"/>
        <v>220.39999999999998</v>
      </c>
      <c r="AB249" s="30">
        <f t="shared" si="29"/>
        <v>0.1148654565129739</v>
      </c>
      <c r="AC249" s="31">
        <f t="shared" si="30"/>
        <v>18.846046666666666</v>
      </c>
      <c r="AD249" s="9" t="s">
        <v>635</v>
      </c>
      <c r="AE249" s="9" t="s">
        <v>650</v>
      </c>
      <c r="AF249" s="9" t="s">
        <v>644</v>
      </c>
    </row>
    <row r="250" spans="2:32">
      <c r="B250" s="19" t="s">
        <v>289</v>
      </c>
      <c r="C250" s="19">
        <v>3502840</v>
      </c>
      <c r="D250" s="19">
        <v>99</v>
      </c>
      <c r="E250" s="19" t="s">
        <v>162</v>
      </c>
      <c r="F250" s="19" t="s">
        <v>356</v>
      </c>
      <c r="G250" s="19" t="s">
        <v>592</v>
      </c>
      <c r="H250" s="19" t="s">
        <v>161</v>
      </c>
      <c r="I250" s="19"/>
      <c r="J250" s="19"/>
      <c r="K250" s="19"/>
      <c r="L250" s="28">
        <v>0</v>
      </c>
      <c r="M250" s="17"/>
      <c r="N250" s="29">
        <v>0</v>
      </c>
      <c r="O250" s="21"/>
      <c r="P250" s="21"/>
      <c r="Q250" s="22">
        <v>325.66000000000003</v>
      </c>
      <c r="R250" s="22">
        <v>311.87</v>
      </c>
      <c r="S250" s="22">
        <f t="shared" si="31"/>
        <v>213.94282000000001</v>
      </c>
      <c r="V250" s="24">
        <v>515</v>
      </c>
      <c r="W250" s="159">
        <v>490</v>
      </c>
      <c r="X250" s="24">
        <f t="shared" si="33"/>
        <v>408.33333333333337</v>
      </c>
      <c r="Y250" s="24">
        <f t="shared" si="34"/>
        <v>284.2</v>
      </c>
      <c r="AB250" s="30">
        <f t="shared" si="29"/>
        <v>0.10348799428432948</v>
      </c>
      <c r="AC250" s="31">
        <f t="shared" si="30"/>
        <v>22.140513333333331</v>
      </c>
      <c r="AD250" s="9" t="s">
        <v>635</v>
      </c>
      <c r="AE250" s="9" t="s">
        <v>1</v>
      </c>
      <c r="AF250" s="27" t="s">
        <v>645</v>
      </c>
    </row>
    <row r="251" spans="2:32">
      <c r="B251" s="116" t="s">
        <v>383</v>
      </c>
      <c r="C251" s="116">
        <v>3516510</v>
      </c>
      <c r="D251" s="19"/>
      <c r="E251" s="19" t="s">
        <v>163</v>
      </c>
      <c r="F251" s="19" t="s">
        <v>0</v>
      </c>
      <c r="G251" s="19" t="s">
        <v>592</v>
      </c>
      <c r="H251" s="116" t="s">
        <v>161</v>
      </c>
      <c r="I251" s="19"/>
      <c r="J251" s="19">
        <v>4</v>
      </c>
      <c r="K251" s="19"/>
      <c r="L251" s="118"/>
      <c r="M251" s="17"/>
      <c r="N251" s="125"/>
      <c r="O251" s="98"/>
      <c r="P251" s="98"/>
      <c r="Q251" s="22">
        <v>237.42</v>
      </c>
      <c r="S251" s="22">
        <f t="shared" si="31"/>
        <v>0</v>
      </c>
      <c r="V251" s="24">
        <v>380</v>
      </c>
      <c r="W251" s="149"/>
      <c r="X251" s="24">
        <f t="shared" si="33"/>
        <v>0</v>
      </c>
      <c r="Y251" s="24">
        <f t="shared" si="34"/>
        <v>0</v>
      </c>
      <c r="AB251" s="30" t="e">
        <f t="shared" si="29"/>
        <v>#DIV/0!</v>
      </c>
      <c r="AC251" s="31">
        <f t="shared" si="30"/>
        <v>-0.75</v>
      </c>
      <c r="AD251" s="9" t="s">
        <v>635</v>
      </c>
      <c r="AE251" s="9" t="s">
        <v>647</v>
      </c>
      <c r="AF251" s="9" t="s">
        <v>651</v>
      </c>
    </row>
    <row r="252" spans="2:32">
      <c r="B252" s="19" t="s">
        <v>383</v>
      </c>
      <c r="C252" s="19">
        <v>3566460</v>
      </c>
      <c r="D252" s="19">
        <v>93</v>
      </c>
      <c r="E252" s="19" t="s">
        <v>162</v>
      </c>
      <c r="F252" s="19" t="s">
        <v>143</v>
      </c>
      <c r="G252" s="19" t="s">
        <v>592</v>
      </c>
      <c r="H252" s="19" t="s">
        <v>448</v>
      </c>
      <c r="I252" s="19"/>
      <c r="J252" s="44">
        <v>4</v>
      </c>
      <c r="K252" s="19"/>
      <c r="L252" s="28">
        <v>0</v>
      </c>
      <c r="M252" s="17"/>
      <c r="N252" s="29">
        <v>0</v>
      </c>
      <c r="O252" s="21"/>
      <c r="P252" s="21"/>
      <c r="Q252" s="22">
        <v>238.52</v>
      </c>
      <c r="R252" s="22">
        <v>228.5</v>
      </c>
      <c r="S252" s="22">
        <f t="shared" si="31"/>
        <v>156.751</v>
      </c>
      <c r="V252" s="24">
        <v>380</v>
      </c>
      <c r="W252" s="159">
        <v>360</v>
      </c>
      <c r="X252" s="24">
        <f t="shared" si="33"/>
        <v>300</v>
      </c>
      <c r="Y252" s="24">
        <f t="shared" si="34"/>
        <v>208.79999999999998</v>
      </c>
      <c r="AB252" s="30">
        <f t="shared" si="29"/>
        <v>0.10525610681909522</v>
      </c>
      <c r="AC252" s="31">
        <f t="shared" si="30"/>
        <v>16.498999999999995</v>
      </c>
      <c r="AD252" s="9" t="s">
        <v>636</v>
      </c>
      <c r="AE252" s="9" t="s">
        <v>650</v>
      </c>
      <c r="AF252" s="9" t="s">
        <v>641</v>
      </c>
    </row>
    <row r="253" spans="2:32">
      <c r="B253" s="19"/>
      <c r="C253" s="19">
        <v>3508300</v>
      </c>
      <c r="D253" s="19">
        <v>89</v>
      </c>
      <c r="E253" s="19" t="s">
        <v>162</v>
      </c>
      <c r="F253" s="19" t="s">
        <v>358</v>
      </c>
      <c r="G253" s="19" t="s">
        <v>592</v>
      </c>
      <c r="H253" s="19" t="s">
        <v>458</v>
      </c>
      <c r="I253" s="19"/>
      <c r="J253" s="19"/>
      <c r="K253" s="19"/>
      <c r="L253" s="28">
        <v>0</v>
      </c>
      <c r="M253" s="17"/>
      <c r="N253" s="29">
        <v>0</v>
      </c>
      <c r="O253" s="21"/>
      <c r="P253" s="21"/>
      <c r="Q253" s="22">
        <v>284.68</v>
      </c>
      <c r="R253" s="22">
        <v>272.75</v>
      </c>
      <c r="S253" s="22">
        <f t="shared" si="31"/>
        <v>187.10650000000001</v>
      </c>
      <c r="V253" s="24">
        <v>455</v>
      </c>
      <c r="W253" s="159">
        <v>435</v>
      </c>
      <c r="X253" s="24">
        <f t="shared" si="33"/>
        <v>362.5</v>
      </c>
      <c r="Y253" s="24">
        <f t="shared" si="34"/>
        <v>252.29999999999998</v>
      </c>
      <c r="AB253" s="30">
        <f t="shared" si="29"/>
        <v>0.11968317509012225</v>
      </c>
      <c r="AC253" s="31">
        <f t="shared" si="30"/>
        <v>22.39349999999996</v>
      </c>
      <c r="AD253" s="9" t="s">
        <v>635</v>
      </c>
      <c r="AE253" s="9" t="s">
        <v>647</v>
      </c>
      <c r="AF253" s="9" t="s">
        <v>639</v>
      </c>
    </row>
    <row r="254" spans="2:32">
      <c r="B254" s="19" t="s">
        <v>290</v>
      </c>
      <c r="C254" s="116">
        <v>1548944</v>
      </c>
      <c r="D254" s="19">
        <v>92</v>
      </c>
      <c r="E254" s="19" t="s">
        <v>42</v>
      </c>
      <c r="F254" s="19" t="s">
        <v>0</v>
      </c>
      <c r="G254" s="19" t="s">
        <v>592</v>
      </c>
      <c r="H254" s="116" t="s">
        <v>458</v>
      </c>
      <c r="I254" s="19"/>
      <c r="J254" s="19">
        <v>4</v>
      </c>
      <c r="K254" s="19">
        <v>4</v>
      </c>
      <c r="L254" s="28">
        <v>0</v>
      </c>
      <c r="M254" s="17"/>
      <c r="N254" s="29">
        <v>0</v>
      </c>
      <c r="O254" s="21"/>
      <c r="P254" s="21"/>
      <c r="Q254" s="22">
        <v>276.18</v>
      </c>
      <c r="R254" s="22">
        <v>272.57</v>
      </c>
      <c r="S254" s="22">
        <f t="shared" si="31"/>
        <v>186.98302000000001</v>
      </c>
      <c r="V254" s="24">
        <v>405</v>
      </c>
      <c r="W254" s="149"/>
      <c r="X254" s="24">
        <f t="shared" si="33"/>
        <v>0</v>
      </c>
      <c r="Y254" s="24">
        <f t="shared" si="34"/>
        <v>0</v>
      </c>
      <c r="AB254" s="30">
        <f t="shared" si="29"/>
        <v>-1.0040110593999392</v>
      </c>
      <c r="AC254" s="31">
        <f t="shared" si="30"/>
        <v>-187.73302000000001</v>
      </c>
      <c r="AD254" s="9" t="s">
        <v>636</v>
      </c>
      <c r="AE254" s="9" t="s">
        <v>647</v>
      </c>
      <c r="AF254" s="9" t="s">
        <v>639</v>
      </c>
    </row>
    <row r="255" spans="2:32">
      <c r="B255" s="19" t="s">
        <v>290</v>
      </c>
      <c r="C255" s="19">
        <v>3560360</v>
      </c>
      <c r="D255" s="19">
        <v>96</v>
      </c>
      <c r="E255" s="19" t="s">
        <v>162</v>
      </c>
      <c r="F255" s="19" t="s">
        <v>143</v>
      </c>
      <c r="G255" s="19" t="s">
        <v>592</v>
      </c>
      <c r="H255" s="19" t="s">
        <v>458</v>
      </c>
      <c r="I255" s="19"/>
      <c r="J255" s="19"/>
      <c r="K255" s="19"/>
      <c r="L255" s="28">
        <v>0</v>
      </c>
      <c r="M255" s="17"/>
      <c r="N255" s="29">
        <v>0</v>
      </c>
      <c r="O255" s="21"/>
      <c r="P255" s="21"/>
      <c r="Q255" s="22">
        <v>255.88</v>
      </c>
      <c r="R255" s="22">
        <v>240.05</v>
      </c>
      <c r="S255" s="22">
        <f t="shared" si="31"/>
        <v>164.67430000000002</v>
      </c>
      <c r="V255" s="24">
        <v>405</v>
      </c>
      <c r="W255" s="159">
        <v>380</v>
      </c>
      <c r="X255" s="24">
        <f t="shared" si="33"/>
        <v>316.66666666666669</v>
      </c>
      <c r="Y255" s="24">
        <f t="shared" si="34"/>
        <v>220.39999999999998</v>
      </c>
      <c r="AB255" s="30">
        <f t="shared" si="29"/>
        <v>0.11077846796170768</v>
      </c>
      <c r="AC255" s="31">
        <f t="shared" si="30"/>
        <v>18.242366666666641</v>
      </c>
      <c r="AD255" s="9" t="s">
        <v>636</v>
      </c>
      <c r="AE255" s="9" t="s">
        <v>650</v>
      </c>
      <c r="AF255" s="9" t="s">
        <v>641</v>
      </c>
    </row>
    <row r="256" spans="2:32">
      <c r="B256" s="9"/>
      <c r="C256" s="116">
        <v>3567100</v>
      </c>
      <c r="D256" s="19">
        <v>96</v>
      </c>
      <c r="E256" s="19" t="s">
        <v>41</v>
      </c>
      <c r="F256" s="19" t="s">
        <v>599</v>
      </c>
      <c r="G256" s="19" t="s">
        <v>592</v>
      </c>
      <c r="H256" s="19" t="s">
        <v>458</v>
      </c>
      <c r="I256" s="19"/>
      <c r="J256" s="19"/>
      <c r="K256" s="19"/>
      <c r="L256" s="118"/>
      <c r="M256" s="17"/>
      <c r="N256" s="119"/>
      <c r="O256" s="21"/>
      <c r="P256" s="21"/>
      <c r="Q256" s="22">
        <v>305.72000000000003</v>
      </c>
      <c r="S256" s="22">
        <f t="shared" si="31"/>
        <v>0</v>
      </c>
      <c r="V256" s="24">
        <v>485</v>
      </c>
      <c r="W256" s="117"/>
      <c r="X256" s="24">
        <f t="shared" si="33"/>
        <v>0</v>
      </c>
      <c r="Y256" s="24">
        <f t="shared" si="34"/>
        <v>0</v>
      </c>
      <c r="AB256" s="30" t="e">
        <f t="shared" si="29"/>
        <v>#DIV/0!</v>
      </c>
      <c r="AC256" s="31">
        <f t="shared" si="30"/>
        <v>-0.75</v>
      </c>
    </row>
    <row r="257" spans="1:32">
      <c r="B257" s="19" t="s">
        <v>291</v>
      </c>
      <c r="C257" s="19">
        <v>3562710</v>
      </c>
      <c r="D257" s="19">
        <v>98</v>
      </c>
      <c r="E257" s="19" t="s">
        <v>163</v>
      </c>
      <c r="F257" s="19" t="s">
        <v>143</v>
      </c>
      <c r="G257" s="19" t="s">
        <v>592</v>
      </c>
      <c r="H257" s="19" t="s">
        <v>448</v>
      </c>
      <c r="I257" s="19">
        <v>4</v>
      </c>
      <c r="J257" s="19">
        <v>4</v>
      </c>
      <c r="K257" s="19"/>
      <c r="L257" s="28">
        <v>4</v>
      </c>
      <c r="M257" s="17"/>
      <c r="N257" s="29">
        <v>0</v>
      </c>
      <c r="O257" s="21"/>
      <c r="P257" s="21"/>
      <c r="Q257" s="22">
        <v>220.43</v>
      </c>
      <c r="R257" s="121">
        <v>213.24</v>
      </c>
      <c r="S257" s="22">
        <f t="shared" si="31"/>
        <v>146.28264000000001</v>
      </c>
      <c r="T257" s="18">
        <v>163.63</v>
      </c>
      <c r="V257" s="24">
        <v>360</v>
      </c>
      <c r="W257" s="159">
        <v>340</v>
      </c>
      <c r="X257" s="24">
        <f t="shared" si="33"/>
        <v>283.33333333333337</v>
      </c>
      <c r="Y257" s="24">
        <f t="shared" si="34"/>
        <v>197.2</v>
      </c>
      <c r="AB257" s="30">
        <f t="shared" si="29"/>
        <v>0.11826894382910594</v>
      </c>
      <c r="AC257" s="31">
        <f t="shared" si="30"/>
        <v>17.300693333333328</v>
      </c>
      <c r="AD257" s="9" t="s">
        <v>643</v>
      </c>
      <c r="AE257" s="9" t="s">
        <v>650</v>
      </c>
      <c r="AF257" s="9" t="s">
        <v>639</v>
      </c>
    </row>
    <row r="258" spans="1:32">
      <c r="B258" s="19" t="s">
        <v>168</v>
      </c>
      <c r="C258" s="19">
        <v>3569730</v>
      </c>
      <c r="D258" s="19">
        <v>100</v>
      </c>
      <c r="E258" s="19" t="s">
        <v>163</v>
      </c>
      <c r="F258" s="19" t="s">
        <v>143</v>
      </c>
      <c r="G258" s="19" t="s">
        <v>592</v>
      </c>
      <c r="H258" s="19" t="s">
        <v>448</v>
      </c>
      <c r="I258" s="44">
        <v>4</v>
      </c>
      <c r="J258" s="19" t="s">
        <v>811</v>
      </c>
      <c r="K258" s="19" t="s">
        <v>835</v>
      </c>
      <c r="L258" s="28">
        <v>8</v>
      </c>
      <c r="M258" s="17"/>
      <c r="N258" s="29">
        <v>4</v>
      </c>
      <c r="O258" s="21"/>
      <c r="P258" s="21"/>
      <c r="Q258" s="22">
        <v>232.62</v>
      </c>
      <c r="R258" s="22">
        <v>224.99</v>
      </c>
      <c r="S258" s="22">
        <f t="shared" si="31"/>
        <v>154.34314000000001</v>
      </c>
      <c r="T258" s="58">
        <v>159.58000000000001</v>
      </c>
      <c r="V258" s="24">
        <v>365</v>
      </c>
      <c r="W258" s="159">
        <v>350</v>
      </c>
      <c r="X258" s="24">
        <f t="shared" si="33"/>
        <v>291.66666666666669</v>
      </c>
      <c r="Y258" s="24">
        <f t="shared" si="34"/>
        <v>203</v>
      </c>
      <c r="AB258" s="30">
        <f t="shared" si="29"/>
        <v>9.1183363683456559E-2</v>
      </c>
      <c r="AC258" s="31">
        <f t="shared" si="30"/>
        <v>14.073526666666652</v>
      </c>
      <c r="AD258" s="9" t="s">
        <v>636</v>
      </c>
      <c r="AE258" s="9" t="s">
        <v>650</v>
      </c>
      <c r="AF258" s="9" t="s">
        <v>642</v>
      </c>
    </row>
    <row r="259" spans="1:32">
      <c r="B259" s="9"/>
      <c r="C259" s="19">
        <v>3503940</v>
      </c>
      <c r="D259" s="19">
        <v>100</v>
      </c>
      <c r="E259" s="19" t="s">
        <v>162</v>
      </c>
      <c r="F259" s="19" t="s">
        <v>143</v>
      </c>
      <c r="G259" s="19" t="s">
        <v>592</v>
      </c>
      <c r="H259" s="19" t="s">
        <v>159</v>
      </c>
      <c r="I259" s="19"/>
      <c r="J259" s="19"/>
      <c r="K259" s="19"/>
      <c r="L259" s="28">
        <v>0</v>
      </c>
      <c r="M259" s="17"/>
      <c r="N259" s="29">
        <v>0</v>
      </c>
      <c r="O259" s="87"/>
      <c r="P259" s="87"/>
      <c r="Q259" s="22">
        <v>232.6</v>
      </c>
      <c r="R259" s="22">
        <v>224.99</v>
      </c>
      <c r="S259" s="22">
        <f>R259*S$4</f>
        <v>154.34314000000001</v>
      </c>
      <c r="V259" s="24">
        <v>365</v>
      </c>
      <c r="W259" s="160">
        <v>360</v>
      </c>
      <c r="X259" s="24">
        <f>W259/1.2</f>
        <v>300</v>
      </c>
      <c r="Y259" s="24">
        <f>W259*AB$4</f>
        <v>208.79999999999998</v>
      </c>
      <c r="AB259" s="30">
        <f t="shared" ref="AB259:AB322" si="35">(X259*AB$4-0.75-S259)/S259</f>
        <v>0.1224988684304336</v>
      </c>
      <c r="AC259" s="31">
        <f t="shared" ref="AC259:AC322" si="36">X259*AB$4-0.75-S259</f>
        <v>18.906859999999995</v>
      </c>
      <c r="AD259" s="9" t="s">
        <v>636</v>
      </c>
      <c r="AE259" s="9" t="s">
        <v>647</v>
      </c>
      <c r="AF259" s="9" t="s">
        <v>642</v>
      </c>
    </row>
    <row r="260" spans="1:32">
      <c r="B260" s="19"/>
      <c r="C260" s="19">
        <v>3561550</v>
      </c>
      <c r="D260" s="19">
        <v>96</v>
      </c>
      <c r="E260" s="19" t="s">
        <v>41</v>
      </c>
      <c r="F260" s="19" t="s">
        <v>358</v>
      </c>
      <c r="G260" s="19" t="s">
        <v>592</v>
      </c>
      <c r="H260" s="19" t="s">
        <v>458</v>
      </c>
      <c r="I260" s="19"/>
      <c r="J260" s="19"/>
      <c r="K260" s="19"/>
      <c r="L260" s="28">
        <v>0</v>
      </c>
      <c r="M260" s="17"/>
      <c r="N260" s="29">
        <v>0</v>
      </c>
      <c r="O260" s="21"/>
      <c r="P260" s="21"/>
      <c r="Q260" s="22">
        <v>323.45</v>
      </c>
      <c r="R260" s="22">
        <v>269.99</v>
      </c>
      <c r="S260" s="22">
        <f t="shared" si="31"/>
        <v>185.21314000000001</v>
      </c>
      <c r="V260" s="24">
        <v>510</v>
      </c>
      <c r="W260" s="159">
        <v>430</v>
      </c>
      <c r="X260" s="24">
        <f t="shared" si="33"/>
        <v>358.33333333333337</v>
      </c>
      <c r="Y260" s="24">
        <f t="shared" si="34"/>
        <v>249.39999999999998</v>
      </c>
      <c r="AB260" s="30">
        <f t="shared" si="35"/>
        <v>0.11808121893151496</v>
      </c>
      <c r="AC260" s="31">
        <f t="shared" si="36"/>
        <v>21.870193333333333</v>
      </c>
      <c r="AD260" s="9" t="s">
        <v>636</v>
      </c>
      <c r="AE260" s="9" t="s">
        <v>647</v>
      </c>
      <c r="AF260" s="9" t="s">
        <v>641</v>
      </c>
    </row>
    <row r="261" spans="1:32" s="27" customFormat="1">
      <c r="A261" s="10"/>
      <c r="B261" s="116" t="s">
        <v>292</v>
      </c>
      <c r="C261" s="116">
        <v>1544847</v>
      </c>
      <c r="D261" s="19">
        <v>101</v>
      </c>
      <c r="E261" s="19" t="s">
        <v>162</v>
      </c>
      <c r="F261" s="19"/>
      <c r="G261" s="19" t="s">
        <v>592</v>
      </c>
      <c r="H261" s="19" t="s">
        <v>161</v>
      </c>
      <c r="I261" s="19"/>
      <c r="J261" s="27">
        <v>2</v>
      </c>
      <c r="K261" s="27">
        <v>2</v>
      </c>
      <c r="L261" s="127"/>
      <c r="M261" s="38"/>
      <c r="N261" s="125"/>
      <c r="O261" s="98"/>
      <c r="P261" s="98"/>
      <c r="Q261" s="22">
        <v>264.74</v>
      </c>
      <c r="R261" s="22"/>
      <c r="S261" s="22">
        <f t="shared" si="31"/>
        <v>0</v>
      </c>
      <c r="T261" s="43"/>
      <c r="U261" s="23"/>
      <c r="V261" s="24">
        <v>430</v>
      </c>
      <c r="W261" s="158"/>
      <c r="X261" s="24">
        <f t="shared" si="33"/>
        <v>0</v>
      </c>
      <c r="Y261" s="24">
        <f t="shared" si="34"/>
        <v>0</v>
      </c>
      <c r="Z261" s="20"/>
      <c r="AA261" s="20"/>
      <c r="AB261" s="30" t="e">
        <f t="shared" si="35"/>
        <v>#DIV/0!</v>
      </c>
      <c r="AC261" s="31">
        <f t="shared" si="36"/>
        <v>-0.75</v>
      </c>
      <c r="AD261" s="27" t="s">
        <v>643</v>
      </c>
      <c r="AE261" s="27" t="s">
        <v>647</v>
      </c>
      <c r="AF261" s="27" t="s">
        <v>645</v>
      </c>
    </row>
    <row r="262" spans="1:32" s="27" customFormat="1">
      <c r="A262" s="10"/>
      <c r="B262" s="19" t="s">
        <v>292</v>
      </c>
      <c r="C262" s="19">
        <v>3562740</v>
      </c>
      <c r="D262" s="19">
        <v>101</v>
      </c>
      <c r="E262" s="19" t="s">
        <v>162</v>
      </c>
      <c r="F262" s="19" t="s">
        <v>0</v>
      </c>
      <c r="G262" s="19" t="s">
        <v>592</v>
      </c>
      <c r="H262" s="19" t="s">
        <v>458</v>
      </c>
      <c r="I262" s="19">
        <v>2</v>
      </c>
      <c r="J262" s="27" t="s">
        <v>834</v>
      </c>
      <c r="K262" s="27" t="s">
        <v>938</v>
      </c>
      <c r="L262" s="37">
        <v>4</v>
      </c>
      <c r="M262" s="38"/>
      <c r="N262" s="29">
        <v>2</v>
      </c>
      <c r="O262" s="21"/>
      <c r="P262" s="21"/>
      <c r="Q262" s="22">
        <v>264.74</v>
      </c>
      <c r="R262" s="22">
        <v>253.53</v>
      </c>
      <c r="S262" s="22">
        <f t="shared" si="31"/>
        <v>173.92158000000001</v>
      </c>
      <c r="T262" s="43">
        <v>188.64</v>
      </c>
      <c r="U262" s="23"/>
      <c r="V262" s="24">
        <v>410</v>
      </c>
      <c r="W262" s="159">
        <v>395</v>
      </c>
      <c r="X262" s="24">
        <f t="shared" si="33"/>
        <v>329.16666666666669</v>
      </c>
      <c r="Y262" s="24">
        <f t="shared" si="34"/>
        <v>229.1</v>
      </c>
      <c r="Z262" s="20"/>
      <c r="AA262" s="20"/>
      <c r="AB262" s="30">
        <f t="shared" si="35"/>
        <v>9.3404663565422139E-2</v>
      </c>
      <c r="AC262" s="31">
        <f t="shared" si="36"/>
        <v>16.245086666666651</v>
      </c>
      <c r="AD262" s="27" t="s">
        <v>636</v>
      </c>
      <c r="AE262" s="27" t="s">
        <v>647</v>
      </c>
      <c r="AF262" s="27" t="s">
        <v>645</v>
      </c>
    </row>
    <row r="263" spans="1:32">
      <c r="B263" s="19"/>
      <c r="C263" s="19">
        <v>3569200</v>
      </c>
      <c r="D263" s="19">
        <v>105</v>
      </c>
      <c r="E263" s="19" t="s">
        <v>162</v>
      </c>
      <c r="F263" s="19" t="s">
        <v>143</v>
      </c>
      <c r="G263" s="19" t="s">
        <v>592</v>
      </c>
      <c r="H263" s="19" t="s">
        <v>159</v>
      </c>
      <c r="I263" s="19"/>
      <c r="J263" s="44">
        <v>2</v>
      </c>
      <c r="K263" s="19"/>
      <c r="L263" s="28">
        <v>0</v>
      </c>
      <c r="M263" s="17"/>
      <c r="N263" s="29">
        <v>0</v>
      </c>
      <c r="O263" s="98"/>
      <c r="P263" s="98"/>
      <c r="Q263" s="22">
        <v>270.64999999999998</v>
      </c>
      <c r="R263" s="22">
        <v>256.73</v>
      </c>
      <c r="S263" s="22">
        <f t="shared" si="31"/>
        <v>176.11678000000003</v>
      </c>
      <c r="V263" s="24">
        <v>470</v>
      </c>
      <c r="W263" s="160">
        <v>405</v>
      </c>
      <c r="X263" s="24">
        <f t="shared" si="33"/>
        <v>337.5</v>
      </c>
      <c r="Y263" s="24">
        <f t="shared" si="34"/>
        <v>234.89999999999998</v>
      </c>
      <c r="AB263" s="30">
        <f t="shared" si="35"/>
        <v>0.10721987990014331</v>
      </c>
      <c r="AC263" s="31">
        <f t="shared" si="36"/>
        <v>18.883219999999966</v>
      </c>
      <c r="AD263" s="9" t="s">
        <v>635</v>
      </c>
      <c r="AE263" s="9" t="s">
        <v>647</v>
      </c>
      <c r="AF263" s="9" t="s">
        <v>642</v>
      </c>
    </row>
    <row r="264" spans="1:32">
      <c r="B264" s="19"/>
      <c r="C264" s="19">
        <v>3524990</v>
      </c>
      <c r="D264" s="19">
        <v>101</v>
      </c>
      <c r="E264" s="19" t="s">
        <v>41</v>
      </c>
      <c r="F264" s="19" t="s">
        <v>358</v>
      </c>
      <c r="G264" s="19" t="s">
        <v>592</v>
      </c>
      <c r="H264" s="19" t="s">
        <v>161</v>
      </c>
      <c r="I264" s="19"/>
      <c r="J264" s="19"/>
      <c r="K264" s="19"/>
      <c r="L264" s="28">
        <v>0</v>
      </c>
      <c r="M264" s="17"/>
      <c r="N264" s="29">
        <v>0</v>
      </c>
      <c r="O264" s="21"/>
      <c r="P264" s="21"/>
      <c r="Q264" s="22">
        <v>317.54000000000002</v>
      </c>
      <c r="R264" s="22">
        <v>292.06</v>
      </c>
      <c r="S264" s="22">
        <f t="shared" ref="S264:S327" si="37">R264*S$4</f>
        <v>200.35316000000003</v>
      </c>
      <c r="V264" s="24">
        <v>500</v>
      </c>
      <c r="W264" s="159">
        <v>460</v>
      </c>
      <c r="X264" s="24">
        <f t="shared" si="33"/>
        <v>383.33333333333337</v>
      </c>
      <c r="Y264" s="24">
        <f t="shared" si="34"/>
        <v>266.79999999999995</v>
      </c>
      <c r="AB264" s="30">
        <f t="shared" si="35"/>
        <v>0.10596375586655737</v>
      </c>
      <c r="AC264" s="31">
        <f t="shared" si="36"/>
        <v>21.230173333333312</v>
      </c>
      <c r="AD264" s="27" t="s">
        <v>635</v>
      </c>
      <c r="AE264" s="27" t="s">
        <v>647</v>
      </c>
      <c r="AF264" s="27" t="s">
        <v>645</v>
      </c>
    </row>
    <row r="265" spans="1:32">
      <c r="B265" s="19" t="s">
        <v>293</v>
      </c>
      <c r="C265" s="19">
        <v>3504630</v>
      </c>
      <c r="D265" s="19">
        <v>103</v>
      </c>
      <c r="E265" s="19" t="s">
        <v>162</v>
      </c>
      <c r="F265" s="19" t="s">
        <v>0</v>
      </c>
      <c r="G265" s="19" t="s">
        <v>592</v>
      </c>
      <c r="H265" s="19" t="s">
        <v>161</v>
      </c>
      <c r="I265" s="19"/>
      <c r="J265" s="19"/>
      <c r="K265" s="19"/>
      <c r="L265" s="28">
        <v>0</v>
      </c>
      <c r="M265" s="17"/>
      <c r="N265" s="29">
        <v>0</v>
      </c>
      <c r="O265" s="21"/>
      <c r="P265" s="21"/>
      <c r="Q265" s="22">
        <v>300.18</v>
      </c>
      <c r="R265" s="22">
        <v>290.38</v>
      </c>
      <c r="S265" s="22">
        <f t="shared" si="37"/>
        <v>199.20068000000001</v>
      </c>
      <c r="V265" s="24">
        <v>480</v>
      </c>
      <c r="W265" s="159">
        <v>460</v>
      </c>
      <c r="X265" s="24">
        <f t="shared" si="33"/>
        <v>383.33333333333337</v>
      </c>
      <c r="Y265" s="24">
        <f t="shared" si="34"/>
        <v>266.79999999999995</v>
      </c>
      <c r="AB265" s="30">
        <f t="shared" si="35"/>
        <v>0.11236233397061364</v>
      </c>
      <c r="AC265" s="31">
        <f t="shared" si="36"/>
        <v>22.382653333333337</v>
      </c>
      <c r="AD265" s="9" t="s">
        <v>643</v>
      </c>
      <c r="AE265" s="9" t="s">
        <v>650</v>
      </c>
      <c r="AF265" s="9" t="s">
        <v>651</v>
      </c>
    </row>
    <row r="266" spans="1:32">
      <c r="B266" s="19" t="s">
        <v>294</v>
      </c>
      <c r="C266" s="19">
        <v>3512980</v>
      </c>
      <c r="D266" s="19">
        <v>95</v>
      </c>
      <c r="E266" s="19" t="s">
        <v>41</v>
      </c>
      <c r="F266" s="19" t="s">
        <v>0</v>
      </c>
      <c r="G266" s="19" t="s">
        <v>592</v>
      </c>
      <c r="H266" s="19" t="s">
        <v>458</v>
      </c>
      <c r="I266" s="19"/>
      <c r="J266" s="19"/>
      <c r="K266" s="19"/>
      <c r="L266" s="28">
        <v>2</v>
      </c>
      <c r="M266" s="17"/>
      <c r="N266" s="29">
        <v>2</v>
      </c>
      <c r="O266" s="21"/>
      <c r="P266" s="21"/>
      <c r="Q266" s="22">
        <v>259.2</v>
      </c>
      <c r="R266" s="22">
        <v>248.31</v>
      </c>
      <c r="S266" s="22">
        <f t="shared" si="37"/>
        <v>170.34066000000001</v>
      </c>
      <c r="V266" s="24">
        <v>410</v>
      </c>
      <c r="W266" s="159">
        <v>390</v>
      </c>
      <c r="X266" s="24">
        <f t="shared" si="33"/>
        <v>325</v>
      </c>
      <c r="Y266" s="24">
        <f t="shared" si="34"/>
        <v>226.2</v>
      </c>
      <c r="AB266" s="30">
        <f t="shared" si="35"/>
        <v>0.10220307940570375</v>
      </c>
      <c r="AC266" s="31">
        <f t="shared" si="36"/>
        <v>17.409339999999986</v>
      </c>
      <c r="AD266" s="9" t="s">
        <v>636</v>
      </c>
      <c r="AE266" s="9" t="s">
        <v>647</v>
      </c>
      <c r="AF266" s="9" t="s">
        <v>639</v>
      </c>
    </row>
    <row r="267" spans="1:32">
      <c r="B267" s="19"/>
      <c r="C267" s="19">
        <v>3506410</v>
      </c>
      <c r="D267" s="19">
        <v>99</v>
      </c>
      <c r="E267" s="19" t="s">
        <v>162</v>
      </c>
      <c r="F267" s="19" t="s">
        <v>143</v>
      </c>
      <c r="G267" s="19" t="s">
        <v>592</v>
      </c>
      <c r="H267" s="19" t="s">
        <v>161</v>
      </c>
      <c r="I267" s="19">
        <v>2</v>
      </c>
      <c r="J267" s="19">
        <v>2</v>
      </c>
      <c r="K267" s="19">
        <v>2</v>
      </c>
      <c r="L267" s="28">
        <v>2</v>
      </c>
      <c r="M267" s="17"/>
      <c r="N267" s="29">
        <v>0</v>
      </c>
      <c r="O267" s="21"/>
      <c r="P267" s="21"/>
      <c r="Q267" s="22">
        <v>289.48</v>
      </c>
      <c r="R267" s="22">
        <v>277.36</v>
      </c>
      <c r="S267" s="22">
        <f t="shared" si="37"/>
        <v>190.26896000000002</v>
      </c>
      <c r="T267" s="18">
        <v>201.87</v>
      </c>
      <c r="V267" s="24">
        <v>440</v>
      </c>
      <c r="W267" s="159">
        <v>430</v>
      </c>
      <c r="X267" s="24">
        <f t="shared" si="33"/>
        <v>358.33333333333337</v>
      </c>
      <c r="Y267" s="24">
        <f t="shared" si="34"/>
        <v>249.39999999999998</v>
      </c>
      <c r="AB267" s="30">
        <f t="shared" si="35"/>
        <v>8.8371604771126724E-2</v>
      </c>
      <c r="AC267" s="31">
        <f t="shared" si="36"/>
        <v>16.814373333333322</v>
      </c>
      <c r="AD267" s="9" t="s">
        <v>636</v>
      </c>
      <c r="AE267" s="9" t="s">
        <v>647</v>
      </c>
      <c r="AF267" s="9" t="s">
        <v>642</v>
      </c>
    </row>
    <row r="268" spans="1:32">
      <c r="B268" s="19" t="s">
        <v>484</v>
      </c>
      <c r="C268" s="19">
        <v>3519330</v>
      </c>
      <c r="D268" s="19">
        <v>101</v>
      </c>
      <c r="E268" s="19" t="s">
        <v>162</v>
      </c>
      <c r="F268" s="19" t="s">
        <v>143</v>
      </c>
      <c r="G268" s="19" t="s">
        <v>592</v>
      </c>
      <c r="H268" s="19" t="s">
        <v>458</v>
      </c>
      <c r="I268" s="19"/>
      <c r="J268" s="44">
        <v>4</v>
      </c>
      <c r="K268" s="44"/>
      <c r="L268" s="28">
        <v>0</v>
      </c>
      <c r="M268" s="17"/>
      <c r="N268" s="29">
        <v>0</v>
      </c>
      <c r="O268" s="21"/>
      <c r="P268" s="21"/>
      <c r="Q268" s="22">
        <v>271.38</v>
      </c>
      <c r="R268" s="22">
        <v>257.22000000000003</v>
      </c>
      <c r="S268" s="22">
        <f t="shared" si="37"/>
        <v>176.45292000000003</v>
      </c>
      <c r="V268" s="24">
        <v>435</v>
      </c>
      <c r="W268" s="159">
        <v>405</v>
      </c>
      <c r="X268" s="24">
        <f t="shared" si="33"/>
        <v>337.5</v>
      </c>
      <c r="Y268" s="24">
        <f t="shared" si="34"/>
        <v>234.89999999999998</v>
      </c>
      <c r="AB268" s="30">
        <f t="shared" si="35"/>
        <v>0.10511064367764479</v>
      </c>
      <c r="AC268" s="31">
        <f t="shared" si="36"/>
        <v>18.547079999999966</v>
      </c>
      <c r="AD268" s="9" t="s">
        <v>636</v>
      </c>
      <c r="AE268" s="9" t="s">
        <v>647</v>
      </c>
      <c r="AF268" s="9" t="s">
        <v>642</v>
      </c>
    </row>
    <row r="269" spans="1:32">
      <c r="B269" s="19" t="s">
        <v>382</v>
      </c>
      <c r="C269" s="19">
        <v>3500020</v>
      </c>
      <c r="D269" s="19">
        <v>104</v>
      </c>
      <c r="E269" s="19" t="s">
        <v>162</v>
      </c>
      <c r="F269" s="19" t="s">
        <v>143</v>
      </c>
      <c r="G269" s="19" t="s">
        <v>592</v>
      </c>
      <c r="H269" s="19" t="s">
        <v>161</v>
      </c>
      <c r="I269" s="19">
        <v>4</v>
      </c>
      <c r="J269" s="19"/>
      <c r="K269" s="19"/>
      <c r="L269" s="28">
        <v>4</v>
      </c>
      <c r="M269" s="17"/>
      <c r="N269" s="29">
        <v>0</v>
      </c>
      <c r="O269" s="21"/>
      <c r="P269" s="21"/>
      <c r="Q269" s="22">
        <v>300.18</v>
      </c>
      <c r="R269" s="22">
        <v>304.82</v>
      </c>
      <c r="S269" s="22">
        <f t="shared" si="37"/>
        <v>209.10652000000002</v>
      </c>
      <c r="T269" s="18">
        <v>205.92</v>
      </c>
      <c r="V269" s="24">
        <v>465</v>
      </c>
      <c r="W269" s="159">
        <v>470</v>
      </c>
      <c r="X269" s="24">
        <f t="shared" si="33"/>
        <v>391.66666666666669</v>
      </c>
      <c r="Y269" s="24">
        <f t="shared" si="34"/>
        <v>272.59999999999997</v>
      </c>
      <c r="AB269" s="30">
        <f t="shared" si="35"/>
        <v>8.2781477433925249E-2</v>
      </c>
      <c r="AC269" s="31">
        <f t="shared" si="36"/>
        <v>17.31014666666664</v>
      </c>
      <c r="AD269" s="9" t="s">
        <v>1</v>
      </c>
      <c r="AE269" s="9" t="s">
        <v>647</v>
      </c>
      <c r="AF269" s="9" t="s">
        <v>644</v>
      </c>
    </row>
    <row r="270" spans="1:32">
      <c r="B270" s="19" t="s">
        <v>295</v>
      </c>
      <c r="C270" s="19">
        <v>3526240</v>
      </c>
      <c r="D270" s="19">
        <v>105</v>
      </c>
      <c r="E270" s="19" t="s">
        <v>162</v>
      </c>
      <c r="F270" s="19" t="s">
        <v>143</v>
      </c>
      <c r="G270" s="19" t="s">
        <v>592</v>
      </c>
      <c r="H270" s="19" t="s">
        <v>159</v>
      </c>
      <c r="I270" s="19">
        <v>2</v>
      </c>
      <c r="J270" s="19"/>
      <c r="K270" s="19"/>
      <c r="L270" s="28">
        <v>4</v>
      </c>
      <c r="M270" s="41"/>
      <c r="N270" s="40">
        <v>2</v>
      </c>
      <c r="O270" s="98"/>
      <c r="P270" s="98"/>
      <c r="Q270" s="22">
        <v>334.52</v>
      </c>
      <c r="R270" s="22">
        <v>320.35000000000002</v>
      </c>
      <c r="S270" s="22">
        <f t="shared" si="37"/>
        <v>219.76010000000002</v>
      </c>
      <c r="T270" s="18">
        <v>160</v>
      </c>
      <c r="V270" s="24">
        <v>375</v>
      </c>
      <c r="W270" s="159">
        <v>490</v>
      </c>
      <c r="X270" s="24">
        <f t="shared" si="33"/>
        <v>408.33333333333337</v>
      </c>
      <c r="Y270" s="24">
        <f t="shared" si="34"/>
        <v>284.2</v>
      </c>
      <c r="AB270" s="30">
        <f t="shared" si="35"/>
        <v>7.4277511401447838E-2</v>
      </c>
      <c r="AC270" s="31">
        <f t="shared" si="36"/>
        <v>16.32323333333332</v>
      </c>
      <c r="AD270" s="9" t="s">
        <v>636</v>
      </c>
      <c r="AE270" s="9" t="s">
        <v>647</v>
      </c>
      <c r="AF270" s="9" t="s">
        <v>642</v>
      </c>
    </row>
    <row r="271" spans="1:32">
      <c r="A271" s="10" t="s">
        <v>904</v>
      </c>
      <c r="B271" s="19" t="s">
        <v>911</v>
      </c>
      <c r="C271" s="19">
        <v>3564810</v>
      </c>
      <c r="D271" s="19">
        <v>113</v>
      </c>
      <c r="E271" s="19" t="s">
        <v>162</v>
      </c>
      <c r="F271" s="19" t="s">
        <v>0</v>
      </c>
      <c r="G271" s="19" t="s">
        <v>592</v>
      </c>
      <c r="H271" s="19" t="s">
        <v>448</v>
      </c>
      <c r="I271" s="19"/>
      <c r="J271" s="19"/>
      <c r="K271" s="19"/>
      <c r="L271" s="28">
        <v>0</v>
      </c>
      <c r="M271" s="41"/>
      <c r="N271" s="29">
        <v>0</v>
      </c>
      <c r="O271" s="98"/>
      <c r="P271" s="98"/>
      <c r="R271" s="22">
        <v>325.33</v>
      </c>
      <c r="S271" s="22">
        <f t="shared" si="37"/>
        <v>223.17637999999999</v>
      </c>
      <c r="W271" s="159">
        <v>510</v>
      </c>
      <c r="X271" s="24">
        <f t="shared" si="33"/>
        <v>425</v>
      </c>
      <c r="Y271" s="24">
        <f t="shared" si="34"/>
        <v>295.79999999999995</v>
      </c>
      <c r="AB271" s="30">
        <f t="shared" si="35"/>
        <v>0.10114699413979193</v>
      </c>
      <c r="AC271" s="31">
        <f t="shared" si="36"/>
        <v>22.573619999999977</v>
      </c>
      <c r="AD271" s="9" t="s">
        <v>918</v>
      </c>
    </row>
    <row r="272" spans="1:32">
      <c r="A272" s="10" t="s">
        <v>904</v>
      </c>
      <c r="B272" s="19" t="s">
        <v>910</v>
      </c>
      <c r="C272" s="19">
        <v>3564830</v>
      </c>
      <c r="D272" s="19">
        <v>106</v>
      </c>
      <c r="E272" s="19" t="s">
        <v>162</v>
      </c>
      <c r="F272" s="19" t="s">
        <v>0</v>
      </c>
      <c r="G272" s="19" t="s">
        <v>592</v>
      </c>
      <c r="H272" s="19" t="s">
        <v>458</v>
      </c>
      <c r="I272" s="19"/>
      <c r="J272" s="19"/>
      <c r="K272" s="19"/>
      <c r="L272" s="28">
        <v>0</v>
      </c>
      <c r="M272" s="41"/>
      <c r="N272" s="29">
        <v>0</v>
      </c>
      <c r="O272" s="98"/>
      <c r="P272" s="98"/>
      <c r="R272" s="22">
        <v>365.69</v>
      </c>
      <c r="S272" s="22">
        <f t="shared" si="37"/>
        <v>250.86334000000002</v>
      </c>
      <c r="W272" s="159">
        <v>570</v>
      </c>
      <c r="X272" s="24">
        <f t="shared" si="33"/>
        <v>475</v>
      </c>
      <c r="Y272" s="24">
        <f t="shared" si="34"/>
        <v>330.59999999999997</v>
      </c>
      <c r="AB272" s="30">
        <f t="shared" si="35"/>
        <v>9.5217818593980194E-2</v>
      </c>
      <c r="AC272" s="31">
        <f t="shared" si="36"/>
        <v>23.886659999999978</v>
      </c>
      <c r="AD272" s="9" t="s">
        <v>636</v>
      </c>
      <c r="AE272" s="9" t="s">
        <v>650</v>
      </c>
      <c r="AF272" s="9" t="s">
        <v>656</v>
      </c>
    </row>
    <row r="273" spans="2:32">
      <c r="B273" s="17" t="s">
        <v>22</v>
      </c>
      <c r="D273" s="19"/>
      <c r="E273" s="19"/>
      <c r="F273" s="19"/>
      <c r="G273" s="19"/>
      <c r="H273" s="19"/>
      <c r="I273" s="19"/>
      <c r="J273" s="19"/>
      <c r="K273" s="19"/>
      <c r="L273" s="17"/>
      <c r="M273" s="17"/>
      <c r="N273" s="21"/>
      <c r="O273" s="21"/>
      <c r="P273" s="21"/>
      <c r="S273" s="22"/>
      <c r="AB273" s="30"/>
      <c r="AC273" s="31"/>
    </row>
    <row r="274" spans="2:32">
      <c r="B274" s="19" t="s">
        <v>379</v>
      </c>
      <c r="C274" s="27">
        <v>3506390</v>
      </c>
      <c r="D274" s="19">
        <v>83</v>
      </c>
      <c r="E274" s="19" t="s">
        <v>42</v>
      </c>
      <c r="F274" s="19" t="s">
        <v>143</v>
      </c>
      <c r="G274" s="19" t="s">
        <v>592</v>
      </c>
      <c r="H274" s="19" t="s">
        <v>161</v>
      </c>
      <c r="I274" s="19"/>
      <c r="J274" s="19"/>
      <c r="K274" s="19"/>
      <c r="L274" s="28">
        <v>0</v>
      </c>
      <c r="M274" s="17"/>
      <c r="N274" s="29">
        <v>0</v>
      </c>
      <c r="O274" s="21"/>
      <c r="P274" s="21"/>
      <c r="Q274" s="22">
        <v>166.89</v>
      </c>
      <c r="R274" s="22">
        <v>164.89</v>
      </c>
      <c r="S274" s="22">
        <f t="shared" si="37"/>
        <v>113.11454000000001</v>
      </c>
      <c r="V274" s="24">
        <v>285</v>
      </c>
      <c r="W274" s="159">
        <v>280</v>
      </c>
      <c r="X274" s="24">
        <f>W274/1.2</f>
        <v>233.33333333333334</v>
      </c>
      <c r="Y274" s="24">
        <f t="shared" ref="Y274" si="38">W274*AB$4</f>
        <v>162.39999999999998</v>
      </c>
      <c r="AB274" s="30">
        <f t="shared" si="35"/>
        <v>0.18979693798280342</v>
      </c>
      <c r="AC274" s="31">
        <f t="shared" si="36"/>
        <v>21.468793333333338</v>
      </c>
      <c r="AD274" s="9" t="s">
        <v>636</v>
      </c>
      <c r="AE274" s="9" t="s">
        <v>647</v>
      </c>
      <c r="AF274" s="9" t="s">
        <v>645</v>
      </c>
    </row>
    <row r="275" spans="2:32">
      <c r="B275" s="19" t="s">
        <v>296</v>
      </c>
      <c r="C275" s="27">
        <v>3571120</v>
      </c>
      <c r="D275" s="19">
        <v>84</v>
      </c>
      <c r="E275" s="19" t="s">
        <v>162</v>
      </c>
      <c r="F275" s="19" t="s">
        <v>143</v>
      </c>
      <c r="G275" s="19" t="s">
        <v>592</v>
      </c>
      <c r="H275" s="17" t="s">
        <v>458</v>
      </c>
      <c r="I275" s="19"/>
      <c r="J275" s="19"/>
      <c r="K275" s="19"/>
      <c r="L275" s="28">
        <v>0</v>
      </c>
      <c r="M275" s="17"/>
      <c r="N275" s="29">
        <v>0</v>
      </c>
      <c r="O275" s="21"/>
      <c r="P275" s="21"/>
      <c r="Q275" s="22">
        <v>156.18</v>
      </c>
      <c r="R275" s="22">
        <v>149.52000000000001</v>
      </c>
      <c r="S275" s="22">
        <f t="shared" si="37"/>
        <v>102.57072000000001</v>
      </c>
      <c r="V275" s="24">
        <v>270</v>
      </c>
      <c r="W275" s="159">
        <v>260</v>
      </c>
      <c r="X275" s="24">
        <f t="shared" ref="X275:X313" si="39">W275/1.2</f>
        <v>216.66666666666669</v>
      </c>
      <c r="Y275" s="24">
        <f t="shared" ref="Y275:Y313" si="40">W275*AB$4</f>
        <v>150.79999999999998</v>
      </c>
      <c r="AB275" s="30">
        <f t="shared" si="35"/>
        <v>0.21785892374224008</v>
      </c>
      <c r="AC275" s="31">
        <f t="shared" si="36"/>
        <v>22.345946666666663</v>
      </c>
      <c r="AD275" s="9" t="s">
        <v>918</v>
      </c>
    </row>
    <row r="276" spans="2:32">
      <c r="B276" s="19" t="s">
        <v>297</v>
      </c>
      <c r="C276" s="27">
        <v>3563850</v>
      </c>
      <c r="D276" s="19">
        <v>87</v>
      </c>
      <c r="E276" s="19" t="s">
        <v>41</v>
      </c>
      <c r="F276" s="19" t="s">
        <v>143</v>
      </c>
      <c r="G276" s="19" t="s">
        <v>592</v>
      </c>
      <c r="H276" s="19" t="s">
        <v>458</v>
      </c>
      <c r="I276" s="19"/>
      <c r="J276" s="19"/>
      <c r="K276" s="19"/>
      <c r="L276" s="28">
        <v>0</v>
      </c>
      <c r="M276" s="17"/>
      <c r="N276" s="29">
        <v>0</v>
      </c>
      <c r="O276" s="21"/>
      <c r="P276" s="21"/>
      <c r="Q276" s="22">
        <v>180.55</v>
      </c>
      <c r="R276" s="22">
        <v>174.77</v>
      </c>
      <c r="S276" s="22">
        <f t="shared" si="37"/>
        <v>119.89222000000002</v>
      </c>
      <c r="V276" s="24">
        <v>305</v>
      </c>
      <c r="W276" s="159">
        <v>300</v>
      </c>
      <c r="X276" s="24">
        <f t="shared" si="39"/>
        <v>250</v>
      </c>
      <c r="Y276" s="24">
        <f t="shared" si="40"/>
        <v>174</v>
      </c>
      <c r="AB276" s="30">
        <f t="shared" si="35"/>
        <v>0.20316397511031134</v>
      </c>
      <c r="AC276" s="31">
        <f t="shared" si="36"/>
        <v>24.357779999999977</v>
      </c>
      <c r="AD276" s="9" t="s">
        <v>635</v>
      </c>
      <c r="AE276" s="9" t="s">
        <v>650</v>
      </c>
      <c r="AF276" s="9" t="s">
        <v>641</v>
      </c>
    </row>
    <row r="277" spans="2:32">
      <c r="B277" s="19" t="s">
        <v>298</v>
      </c>
      <c r="C277" s="27">
        <v>3507400</v>
      </c>
      <c r="D277" s="19">
        <v>92</v>
      </c>
      <c r="E277" s="19" t="s">
        <v>162</v>
      </c>
      <c r="F277" s="19" t="s">
        <v>143</v>
      </c>
      <c r="G277" s="19" t="s">
        <v>592</v>
      </c>
      <c r="H277" s="19" t="s">
        <v>458</v>
      </c>
      <c r="I277" s="19"/>
      <c r="J277" s="19"/>
      <c r="K277" s="19"/>
      <c r="L277" s="28">
        <v>0</v>
      </c>
      <c r="M277" s="17"/>
      <c r="N277" s="29">
        <v>0</v>
      </c>
      <c r="O277" s="21"/>
      <c r="P277" s="21"/>
      <c r="Q277" s="22">
        <v>190.52</v>
      </c>
      <c r="R277" s="22">
        <v>184.18</v>
      </c>
      <c r="S277" s="22">
        <f t="shared" si="37"/>
        <v>126.34748000000002</v>
      </c>
      <c r="V277" s="24">
        <v>320</v>
      </c>
      <c r="W277" s="159">
        <v>310</v>
      </c>
      <c r="X277" s="24">
        <f t="shared" si="39"/>
        <v>258.33333333333337</v>
      </c>
      <c r="Y277" s="24">
        <f t="shared" si="40"/>
        <v>179.79999999999998</v>
      </c>
      <c r="AB277" s="30">
        <f t="shared" si="35"/>
        <v>0.17994702651238728</v>
      </c>
      <c r="AC277" s="31">
        <f t="shared" si="36"/>
        <v>22.735853333333324</v>
      </c>
      <c r="AD277" s="9" t="s">
        <v>1</v>
      </c>
      <c r="AE277" s="9" t="s">
        <v>647</v>
      </c>
      <c r="AF277" s="9" t="s">
        <v>641</v>
      </c>
    </row>
    <row r="278" spans="2:32">
      <c r="B278" s="19"/>
      <c r="C278" s="27">
        <v>3509510</v>
      </c>
      <c r="D278" s="19">
        <v>88</v>
      </c>
      <c r="E278" s="19" t="s">
        <v>162</v>
      </c>
      <c r="F278" s="19" t="s">
        <v>358</v>
      </c>
      <c r="G278" s="19" t="s">
        <v>592</v>
      </c>
      <c r="H278" s="19" t="s">
        <v>458</v>
      </c>
      <c r="I278" s="19"/>
      <c r="J278" s="19"/>
      <c r="K278" s="19"/>
      <c r="L278" s="28">
        <v>0</v>
      </c>
      <c r="M278" s="17"/>
      <c r="N278" s="29">
        <v>0</v>
      </c>
      <c r="O278" s="21"/>
      <c r="P278" s="21"/>
      <c r="Q278" s="22">
        <v>226.34</v>
      </c>
      <c r="R278" s="22">
        <v>210.13</v>
      </c>
      <c r="S278" s="22">
        <f t="shared" si="37"/>
        <v>144.14918</v>
      </c>
      <c r="V278" s="24">
        <v>370</v>
      </c>
      <c r="W278" s="159">
        <v>350</v>
      </c>
      <c r="X278" s="24">
        <f t="shared" si="39"/>
        <v>291.66666666666669</v>
      </c>
      <c r="Y278" s="24">
        <f t="shared" si="40"/>
        <v>203</v>
      </c>
      <c r="AB278" s="30">
        <f t="shared" si="35"/>
        <v>0.16834980723904677</v>
      </c>
      <c r="AC278" s="31">
        <f t="shared" si="36"/>
        <v>24.267486666666656</v>
      </c>
      <c r="AD278" s="9" t="s">
        <v>636</v>
      </c>
      <c r="AE278" s="9" t="s">
        <v>647</v>
      </c>
      <c r="AF278" s="9" t="s">
        <v>639</v>
      </c>
    </row>
    <row r="279" spans="2:32">
      <c r="B279" s="19" t="s">
        <v>192</v>
      </c>
      <c r="C279" s="27">
        <v>3529990</v>
      </c>
      <c r="D279" s="19">
        <v>94</v>
      </c>
      <c r="E279" s="19" t="s">
        <v>162</v>
      </c>
      <c r="F279" s="19" t="s">
        <v>143</v>
      </c>
      <c r="G279" s="19" t="s">
        <v>592</v>
      </c>
      <c r="H279" s="19" t="s">
        <v>458</v>
      </c>
      <c r="I279" s="19"/>
      <c r="J279" s="19">
        <v>2</v>
      </c>
      <c r="K279" s="19">
        <v>2</v>
      </c>
      <c r="L279" s="28">
        <v>2</v>
      </c>
      <c r="M279" s="17"/>
      <c r="N279" s="29">
        <v>2</v>
      </c>
      <c r="O279" s="21"/>
      <c r="P279" s="21"/>
      <c r="Q279" s="22">
        <v>196.43</v>
      </c>
      <c r="R279" s="22">
        <v>186.35</v>
      </c>
      <c r="S279" s="22">
        <f t="shared" si="37"/>
        <v>127.8361</v>
      </c>
      <c r="V279" s="24">
        <v>320</v>
      </c>
      <c r="W279" s="159">
        <v>300</v>
      </c>
      <c r="X279" s="24">
        <f t="shared" si="39"/>
        <v>250</v>
      </c>
      <c r="Y279" s="24">
        <f t="shared" si="40"/>
        <v>174</v>
      </c>
      <c r="AB279" s="30">
        <f t="shared" si="35"/>
        <v>0.12839800338089161</v>
      </c>
      <c r="AC279" s="31">
        <f t="shared" si="36"/>
        <v>16.413899999999998</v>
      </c>
      <c r="AD279" s="9" t="s">
        <v>636</v>
      </c>
      <c r="AE279" s="9" t="s">
        <v>650</v>
      </c>
      <c r="AF279" s="9" t="s">
        <v>642</v>
      </c>
    </row>
    <row r="280" spans="2:32">
      <c r="B280" s="19" t="s">
        <v>200</v>
      </c>
      <c r="C280" s="27">
        <v>3504050</v>
      </c>
      <c r="D280" s="19">
        <v>97</v>
      </c>
      <c r="E280" s="19" t="s">
        <v>162</v>
      </c>
      <c r="F280" s="19" t="s">
        <v>143</v>
      </c>
      <c r="G280" s="19" t="s">
        <v>592</v>
      </c>
      <c r="H280" s="19" t="s">
        <v>161</v>
      </c>
      <c r="I280" s="19"/>
      <c r="J280" s="44">
        <v>2</v>
      </c>
      <c r="K280" s="44">
        <v>2</v>
      </c>
      <c r="L280" s="28">
        <v>0</v>
      </c>
      <c r="M280" s="141">
        <v>2</v>
      </c>
      <c r="N280" s="29">
        <v>0</v>
      </c>
      <c r="O280" s="21"/>
      <c r="P280" s="21"/>
      <c r="Q280" s="22">
        <v>214.15</v>
      </c>
      <c r="R280" s="22">
        <v>203.16</v>
      </c>
      <c r="S280" s="22">
        <f t="shared" si="37"/>
        <v>139.36776</v>
      </c>
      <c r="V280" s="24">
        <v>350</v>
      </c>
      <c r="W280" s="159">
        <v>325</v>
      </c>
      <c r="X280" s="24">
        <f t="shared" si="39"/>
        <v>270.83333333333337</v>
      </c>
      <c r="Y280" s="24">
        <f t="shared" si="40"/>
        <v>188.5</v>
      </c>
      <c r="AB280" s="30">
        <f t="shared" si="35"/>
        <v>0.12173241023127113</v>
      </c>
      <c r="AC280" s="31">
        <f t="shared" si="36"/>
        <v>16.965573333333339</v>
      </c>
      <c r="AD280" s="9" t="s">
        <v>636</v>
      </c>
      <c r="AE280" s="9" t="s">
        <v>647</v>
      </c>
      <c r="AF280" s="9" t="s">
        <v>644</v>
      </c>
    </row>
    <row r="281" spans="2:32">
      <c r="B281" s="19" t="s">
        <v>299</v>
      </c>
      <c r="C281" s="27">
        <v>3509840</v>
      </c>
      <c r="D281" s="19">
        <v>99</v>
      </c>
      <c r="E281" s="19" t="s">
        <v>162</v>
      </c>
      <c r="F281" s="19" t="s">
        <v>143</v>
      </c>
      <c r="G281" s="19" t="s">
        <v>592</v>
      </c>
      <c r="H281" s="19" t="s">
        <v>161</v>
      </c>
      <c r="I281" s="19"/>
      <c r="J281" s="19" t="s">
        <v>667</v>
      </c>
      <c r="K281" s="19"/>
      <c r="L281" s="28">
        <v>0</v>
      </c>
      <c r="M281" s="141">
        <v>2</v>
      </c>
      <c r="N281" s="29">
        <v>0</v>
      </c>
      <c r="O281" s="98"/>
      <c r="P281" s="98"/>
      <c r="Q281" s="22">
        <v>253.66</v>
      </c>
      <c r="R281" s="22">
        <v>240.48</v>
      </c>
      <c r="S281" s="22">
        <f t="shared" si="37"/>
        <v>164.96928</v>
      </c>
      <c r="V281" s="24">
        <v>430</v>
      </c>
      <c r="W281" s="159">
        <v>380</v>
      </c>
      <c r="X281" s="24">
        <f t="shared" si="39"/>
        <v>316.66666666666669</v>
      </c>
      <c r="Y281" s="24">
        <f t="shared" si="40"/>
        <v>220.39999999999998</v>
      </c>
      <c r="AB281" s="30">
        <f t="shared" si="35"/>
        <v>0.1087922955514303</v>
      </c>
      <c r="AC281" s="31">
        <f t="shared" si="36"/>
        <v>17.947386666666659</v>
      </c>
      <c r="AD281" s="9" t="s">
        <v>636</v>
      </c>
      <c r="AE281" s="9" t="s">
        <v>647</v>
      </c>
      <c r="AF281" s="9" t="s">
        <v>644</v>
      </c>
    </row>
    <row r="282" spans="2:32">
      <c r="B282" s="19" t="s">
        <v>300</v>
      </c>
      <c r="C282" s="27">
        <v>3500560</v>
      </c>
      <c r="D282" s="19"/>
      <c r="E282" s="19" t="s">
        <v>163</v>
      </c>
      <c r="F282" s="19" t="s">
        <v>143</v>
      </c>
      <c r="G282" s="19" t="s">
        <v>592</v>
      </c>
      <c r="H282" s="19" t="s">
        <v>161</v>
      </c>
      <c r="I282" s="19">
        <v>2</v>
      </c>
      <c r="J282" s="19"/>
      <c r="K282" s="19"/>
      <c r="L282" s="28">
        <v>0</v>
      </c>
      <c r="M282" s="41"/>
      <c r="N282" s="40">
        <v>0</v>
      </c>
      <c r="O282" s="98"/>
      <c r="P282" s="98"/>
      <c r="Q282" s="22">
        <v>245.17</v>
      </c>
      <c r="R282" s="22">
        <v>237.23</v>
      </c>
      <c r="S282" s="22">
        <f t="shared" si="37"/>
        <v>162.73978</v>
      </c>
      <c r="T282" s="18">
        <v>170.7</v>
      </c>
      <c r="V282" s="24">
        <v>440</v>
      </c>
      <c r="W282" s="159">
        <v>375</v>
      </c>
      <c r="X282" s="24">
        <f t="shared" si="39"/>
        <v>312.5</v>
      </c>
      <c r="Y282" s="24">
        <f t="shared" si="40"/>
        <v>217.49999999999997</v>
      </c>
      <c r="AB282" s="30">
        <f t="shared" si="35"/>
        <v>0.10913262878934704</v>
      </c>
      <c r="AC282" s="31">
        <f t="shared" si="36"/>
        <v>17.760220000000004</v>
      </c>
      <c r="AD282" s="9" t="s">
        <v>643</v>
      </c>
      <c r="AE282" s="9" t="s">
        <v>647</v>
      </c>
      <c r="AF282" s="9" t="s">
        <v>653</v>
      </c>
    </row>
    <row r="283" spans="2:32">
      <c r="B283" s="19" t="s">
        <v>301</v>
      </c>
      <c r="C283" s="27">
        <v>3565600</v>
      </c>
      <c r="D283" s="19">
        <v>88</v>
      </c>
      <c r="E283" s="19" t="s">
        <v>162</v>
      </c>
      <c r="F283" s="19" t="s">
        <v>143</v>
      </c>
      <c r="G283" s="19" t="s">
        <v>592</v>
      </c>
      <c r="H283" s="19" t="s">
        <v>448</v>
      </c>
      <c r="I283" s="19"/>
      <c r="J283" s="44">
        <v>4</v>
      </c>
      <c r="K283" s="44">
        <v>1</v>
      </c>
      <c r="L283" s="28">
        <v>2</v>
      </c>
      <c r="M283" s="17"/>
      <c r="N283" s="29">
        <v>2</v>
      </c>
      <c r="O283" s="21"/>
      <c r="P283" s="21"/>
      <c r="Q283" s="22">
        <v>196.06</v>
      </c>
      <c r="R283" s="22">
        <v>187.92</v>
      </c>
      <c r="S283" s="22">
        <f t="shared" si="37"/>
        <v>128.91311999999999</v>
      </c>
      <c r="V283" s="24">
        <v>315</v>
      </c>
      <c r="W283" s="159">
        <v>305</v>
      </c>
      <c r="X283" s="24">
        <f t="shared" si="39"/>
        <v>254.16666666666669</v>
      </c>
      <c r="Y283" s="24">
        <f t="shared" si="40"/>
        <v>176.89999999999998</v>
      </c>
      <c r="AB283" s="30">
        <f t="shared" si="35"/>
        <v>0.13771714365975057</v>
      </c>
      <c r="AC283" s="31">
        <f t="shared" si="36"/>
        <v>17.753546666666665</v>
      </c>
      <c r="AD283" s="9" t="s">
        <v>636</v>
      </c>
      <c r="AE283" s="9" t="s">
        <v>650</v>
      </c>
      <c r="AF283" s="9" t="s">
        <v>641</v>
      </c>
    </row>
    <row r="284" spans="2:32">
      <c r="B284" s="19" t="s">
        <v>193</v>
      </c>
      <c r="C284" s="27">
        <v>3503460</v>
      </c>
      <c r="D284" s="19"/>
      <c r="E284" s="19" t="s">
        <v>163</v>
      </c>
      <c r="F284" s="19" t="s">
        <v>143</v>
      </c>
      <c r="G284" s="19" t="s">
        <v>592</v>
      </c>
      <c r="H284" s="19" t="s">
        <v>161</v>
      </c>
      <c r="I284" s="19">
        <v>2</v>
      </c>
      <c r="J284" s="19"/>
      <c r="K284" s="19"/>
      <c r="L284" s="28">
        <v>2</v>
      </c>
      <c r="M284" s="17"/>
      <c r="N284" s="40">
        <v>0</v>
      </c>
      <c r="O284" s="98"/>
      <c r="P284" s="98"/>
      <c r="R284" s="121">
        <v>192.75</v>
      </c>
      <c r="S284" s="22">
        <f t="shared" si="37"/>
        <v>132.22650000000002</v>
      </c>
      <c r="T284" s="18">
        <v>146.6</v>
      </c>
      <c r="V284" s="24">
        <v>345</v>
      </c>
      <c r="W284" s="162">
        <v>305</v>
      </c>
      <c r="X284" s="24">
        <f t="shared" si="39"/>
        <v>254.16666666666669</v>
      </c>
      <c r="Y284" s="24">
        <f t="shared" si="40"/>
        <v>176.89999999999998</v>
      </c>
      <c r="AB284" s="30">
        <f t="shared" si="35"/>
        <v>0.10920781134391851</v>
      </c>
      <c r="AC284" s="31">
        <f t="shared" si="36"/>
        <v>14.440166666666642</v>
      </c>
      <c r="AD284" s="9" t="s">
        <v>635</v>
      </c>
      <c r="AE284" s="9" t="s">
        <v>647</v>
      </c>
      <c r="AF284" s="9" t="s">
        <v>645</v>
      </c>
    </row>
    <row r="285" spans="2:32">
      <c r="B285" s="19"/>
      <c r="C285" s="27">
        <v>3561700</v>
      </c>
      <c r="D285" s="19">
        <v>91</v>
      </c>
      <c r="E285" s="19" t="s">
        <v>162</v>
      </c>
      <c r="F285" s="19" t="s">
        <v>143</v>
      </c>
      <c r="G285" s="19" t="s">
        <v>592</v>
      </c>
      <c r="H285" s="19" t="s">
        <v>448</v>
      </c>
      <c r="I285" s="19"/>
      <c r="J285" s="19">
        <v>4</v>
      </c>
      <c r="K285" s="19">
        <v>2</v>
      </c>
      <c r="L285" s="28"/>
      <c r="M285" s="17"/>
      <c r="N285" s="29">
        <v>2</v>
      </c>
      <c r="O285" s="21"/>
      <c r="P285" s="21"/>
      <c r="Q285" s="22">
        <v>205.29</v>
      </c>
      <c r="R285" s="22">
        <v>192.75</v>
      </c>
      <c r="S285" s="22">
        <f t="shared" si="37"/>
        <v>132.22650000000002</v>
      </c>
      <c r="V285" s="24">
        <v>355</v>
      </c>
      <c r="W285" s="159">
        <v>315</v>
      </c>
      <c r="X285" s="24">
        <f t="shared" si="39"/>
        <v>262.5</v>
      </c>
      <c r="Y285" s="24">
        <f t="shared" si="40"/>
        <v>182.7</v>
      </c>
      <c r="AB285" s="30">
        <f t="shared" si="35"/>
        <v>0.14576125058138861</v>
      </c>
      <c r="AC285" s="31">
        <f t="shared" si="36"/>
        <v>19.273499999999984</v>
      </c>
      <c r="AD285" s="9" t="s">
        <v>635</v>
      </c>
      <c r="AE285" s="9" t="s">
        <v>650</v>
      </c>
      <c r="AF285" s="9" t="s">
        <v>641</v>
      </c>
    </row>
    <row r="286" spans="2:32">
      <c r="B286" s="19"/>
      <c r="C286" s="27">
        <v>3505630</v>
      </c>
      <c r="D286" s="19">
        <v>91</v>
      </c>
      <c r="E286" s="19" t="s">
        <v>162</v>
      </c>
      <c r="F286" s="19" t="s">
        <v>599</v>
      </c>
      <c r="G286" s="19" t="s">
        <v>592</v>
      </c>
      <c r="H286" s="19" t="s">
        <v>161</v>
      </c>
      <c r="I286" s="19"/>
      <c r="J286" s="19"/>
      <c r="K286" s="19"/>
      <c r="L286" s="28">
        <v>0</v>
      </c>
      <c r="M286" s="17"/>
      <c r="N286" s="29">
        <v>0</v>
      </c>
      <c r="O286" s="21"/>
      <c r="P286" s="21"/>
      <c r="Q286" s="22">
        <v>225.97</v>
      </c>
      <c r="R286" s="22">
        <v>208.17</v>
      </c>
      <c r="S286" s="22">
        <f t="shared" si="37"/>
        <v>142.80462</v>
      </c>
      <c r="V286" s="24">
        <v>370</v>
      </c>
      <c r="W286" s="159">
        <v>340</v>
      </c>
      <c r="X286" s="24">
        <f t="shared" si="39"/>
        <v>283.33333333333337</v>
      </c>
      <c r="Y286" s="24">
        <f t="shared" si="40"/>
        <v>197.2</v>
      </c>
      <c r="AB286" s="30">
        <f t="shared" si="35"/>
        <v>0.14550448951394809</v>
      </c>
      <c r="AC286" s="31">
        <f t="shared" si="36"/>
        <v>20.778713333333343</v>
      </c>
      <c r="AD286" s="9" t="s">
        <v>635</v>
      </c>
      <c r="AE286" s="9" t="s">
        <v>647</v>
      </c>
      <c r="AF286" s="9" t="s">
        <v>645</v>
      </c>
    </row>
    <row r="287" spans="2:32">
      <c r="B287" s="19" t="s">
        <v>302</v>
      </c>
      <c r="C287" s="27">
        <v>3570530</v>
      </c>
      <c r="D287" s="19">
        <v>93</v>
      </c>
      <c r="E287" s="19" t="s">
        <v>163</v>
      </c>
      <c r="F287" s="19" t="s">
        <v>143</v>
      </c>
      <c r="G287" s="19" t="s">
        <v>592</v>
      </c>
      <c r="H287" s="19" t="s">
        <v>448</v>
      </c>
      <c r="I287" s="44">
        <v>2</v>
      </c>
      <c r="J287" s="19">
        <v>9</v>
      </c>
      <c r="K287" s="19">
        <v>3</v>
      </c>
      <c r="L287" s="28">
        <v>4</v>
      </c>
      <c r="M287" s="17"/>
      <c r="N287" s="29">
        <v>4</v>
      </c>
      <c r="O287" s="21"/>
      <c r="P287" s="21"/>
      <c r="Q287" s="22">
        <v>237.05</v>
      </c>
      <c r="R287" s="22">
        <v>227.04</v>
      </c>
      <c r="S287" s="22">
        <f t="shared" si="37"/>
        <v>155.74943999999999</v>
      </c>
      <c r="T287" s="18">
        <v>162.62</v>
      </c>
      <c r="V287" s="24">
        <v>380</v>
      </c>
      <c r="W287" s="159">
        <v>360</v>
      </c>
      <c r="X287" s="24">
        <f t="shared" si="39"/>
        <v>300</v>
      </c>
      <c r="Y287" s="24">
        <f t="shared" si="40"/>
        <v>208.79999999999998</v>
      </c>
      <c r="AB287" s="30">
        <f t="shared" si="35"/>
        <v>0.11236355007119132</v>
      </c>
      <c r="AC287" s="31">
        <f t="shared" si="36"/>
        <v>17.500560000000007</v>
      </c>
      <c r="AD287" s="9" t="s">
        <v>636</v>
      </c>
      <c r="AE287" s="9" t="s">
        <v>650</v>
      </c>
      <c r="AF287" s="9" t="s">
        <v>641</v>
      </c>
    </row>
    <row r="288" spans="2:32">
      <c r="B288" s="19"/>
      <c r="C288" s="27">
        <v>3562720</v>
      </c>
      <c r="D288" s="19">
        <v>93</v>
      </c>
      <c r="E288" s="19" t="s">
        <v>162</v>
      </c>
      <c r="F288" s="19" t="s">
        <v>929</v>
      </c>
      <c r="G288" s="19" t="s">
        <v>592</v>
      </c>
      <c r="H288" s="19" t="s">
        <v>458</v>
      </c>
      <c r="I288" s="19"/>
      <c r="J288" s="19"/>
      <c r="K288" s="19"/>
      <c r="L288" s="28">
        <v>0</v>
      </c>
      <c r="M288" s="17"/>
      <c r="N288" s="29">
        <v>0</v>
      </c>
      <c r="O288" s="21"/>
      <c r="P288" s="21"/>
      <c r="R288" s="22">
        <v>272.45999999999998</v>
      </c>
      <c r="S288" s="22">
        <f t="shared" si="37"/>
        <v>186.90755999999999</v>
      </c>
      <c r="W288" s="159">
        <v>430</v>
      </c>
      <c r="X288" s="24">
        <f t="shared" si="39"/>
        <v>358.33333333333337</v>
      </c>
      <c r="Y288" s="24">
        <f t="shared" si="40"/>
        <v>249.39999999999998</v>
      </c>
      <c r="AB288" s="30">
        <f t="shared" si="35"/>
        <v>0.10794519672362828</v>
      </c>
      <c r="AC288" s="31">
        <f t="shared" si="36"/>
        <v>20.175773333333353</v>
      </c>
      <c r="AD288" s="9" t="s">
        <v>636</v>
      </c>
      <c r="AE288" s="9" t="s">
        <v>650</v>
      </c>
      <c r="AF288" s="9" t="s">
        <v>641</v>
      </c>
    </row>
    <row r="289" spans="1:32">
      <c r="B289" s="19" t="s">
        <v>194</v>
      </c>
      <c r="C289" s="27">
        <v>3562320</v>
      </c>
      <c r="D289" s="19">
        <v>96</v>
      </c>
      <c r="E289" s="19" t="s">
        <v>163</v>
      </c>
      <c r="F289" s="19" t="s">
        <v>143</v>
      </c>
      <c r="G289" s="19" t="s">
        <v>592</v>
      </c>
      <c r="H289" s="19" t="s">
        <v>448</v>
      </c>
      <c r="I289" s="19">
        <v>3</v>
      </c>
      <c r="J289" s="19">
        <v>8</v>
      </c>
      <c r="K289" s="19">
        <v>2</v>
      </c>
      <c r="L289" s="28">
        <v>4</v>
      </c>
      <c r="M289" s="17"/>
      <c r="N289" s="29">
        <v>1</v>
      </c>
      <c r="O289" s="21"/>
      <c r="P289" s="21"/>
      <c r="Q289" s="22">
        <v>224.49</v>
      </c>
      <c r="R289" s="22">
        <v>212.91</v>
      </c>
      <c r="S289" s="22">
        <f t="shared" si="37"/>
        <v>146.05626000000001</v>
      </c>
      <c r="T289" s="18">
        <v>172.85</v>
      </c>
      <c r="V289" s="24">
        <v>360</v>
      </c>
      <c r="W289" s="159">
        <v>340</v>
      </c>
      <c r="X289" s="24">
        <f t="shared" si="39"/>
        <v>283.33333333333337</v>
      </c>
      <c r="Y289" s="24">
        <f t="shared" si="40"/>
        <v>197.2</v>
      </c>
      <c r="AB289" s="30">
        <f t="shared" si="35"/>
        <v>0.12000220554280476</v>
      </c>
      <c r="AC289" s="31">
        <f t="shared" si="36"/>
        <v>17.527073333333334</v>
      </c>
      <c r="AD289" s="9" t="s">
        <v>635</v>
      </c>
      <c r="AE289" s="9" t="s">
        <v>647</v>
      </c>
      <c r="AF289" s="9" t="s">
        <v>642</v>
      </c>
    </row>
    <row r="290" spans="1:32">
      <c r="B290" s="19"/>
      <c r="C290" s="27">
        <v>3519580</v>
      </c>
      <c r="D290" s="19">
        <v>96</v>
      </c>
      <c r="E290" s="19" t="s">
        <v>162</v>
      </c>
      <c r="F290" s="19" t="s">
        <v>360</v>
      </c>
      <c r="G290" s="19" t="s">
        <v>592</v>
      </c>
      <c r="H290" s="19" t="s">
        <v>448</v>
      </c>
      <c r="I290" s="19">
        <v>4</v>
      </c>
      <c r="J290" s="19"/>
      <c r="K290" s="19"/>
      <c r="L290" s="28">
        <v>0</v>
      </c>
      <c r="M290" s="41"/>
      <c r="N290" s="40">
        <v>0</v>
      </c>
      <c r="O290" s="98"/>
      <c r="P290" s="98"/>
      <c r="Q290" s="22">
        <v>269.54000000000002</v>
      </c>
      <c r="R290" s="22">
        <v>255.48</v>
      </c>
      <c r="S290" s="22">
        <f t="shared" si="37"/>
        <v>175.25928000000002</v>
      </c>
      <c r="T290" s="57">
        <v>234.1</v>
      </c>
      <c r="V290" s="24">
        <v>505</v>
      </c>
      <c r="W290" s="159">
        <v>410</v>
      </c>
      <c r="X290" s="24">
        <f t="shared" si="39"/>
        <v>341.66666666666669</v>
      </c>
      <c r="Y290" s="24">
        <f t="shared" si="40"/>
        <v>237.79999999999998</v>
      </c>
      <c r="AB290" s="30">
        <f t="shared" si="35"/>
        <v>0.12642632485233671</v>
      </c>
      <c r="AC290" s="31">
        <f t="shared" si="36"/>
        <v>22.157386666666639</v>
      </c>
      <c r="AD290" s="9" t="s">
        <v>636</v>
      </c>
      <c r="AE290" s="9" t="s">
        <v>647</v>
      </c>
      <c r="AF290" s="9" t="s">
        <v>642</v>
      </c>
    </row>
    <row r="291" spans="1:32">
      <c r="B291" s="19" t="s">
        <v>303</v>
      </c>
      <c r="C291" s="27">
        <v>3506050</v>
      </c>
      <c r="D291" s="19">
        <v>94</v>
      </c>
      <c r="E291" s="19" t="s">
        <v>162</v>
      </c>
      <c r="F291" s="19" t="s">
        <v>0</v>
      </c>
      <c r="G291" s="19" t="s">
        <v>592</v>
      </c>
      <c r="H291" s="19" t="s">
        <v>161</v>
      </c>
      <c r="I291" s="19">
        <v>4</v>
      </c>
      <c r="J291" s="19"/>
      <c r="K291" s="19"/>
      <c r="L291" s="28">
        <v>0</v>
      </c>
      <c r="M291" s="17"/>
      <c r="N291" s="40">
        <v>0</v>
      </c>
      <c r="O291" s="98"/>
      <c r="P291" s="98"/>
      <c r="Q291" s="22">
        <v>285.77999999999997</v>
      </c>
      <c r="R291" s="121">
        <v>276.58</v>
      </c>
      <c r="S291" s="22">
        <f t="shared" si="37"/>
        <v>189.73388</v>
      </c>
      <c r="T291" s="18">
        <v>204.8</v>
      </c>
      <c r="V291" s="24">
        <v>470</v>
      </c>
      <c r="W291" s="159">
        <v>430</v>
      </c>
      <c r="X291" s="24">
        <f t="shared" si="39"/>
        <v>358.33333333333337</v>
      </c>
      <c r="Y291" s="24">
        <f t="shared" si="40"/>
        <v>249.39999999999998</v>
      </c>
      <c r="AB291" s="30">
        <f t="shared" si="35"/>
        <v>9.1440987415285793E-2</v>
      </c>
      <c r="AC291" s="31">
        <f t="shared" si="36"/>
        <v>17.349453333333344</v>
      </c>
      <c r="AD291" s="9" t="s">
        <v>643</v>
      </c>
      <c r="AE291" s="9" t="s">
        <v>650</v>
      </c>
      <c r="AF291" s="9" t="s">
        <v>645</v>
      </c>
    </row>
    <row r="292" spans="1:32">
      <c r="B292" s="9"/>
      <c r="C292" s="27">
        <v>3526980</v>
      </c>
      <c r="D292" s="19"/>
      <c r="E292" s="19" t="s">
        <v>163</v>
      </c>
      <c r="F292" s="19" t="s">
        <v>143</v>
      </c>
      <c r="G292" s="19" t="s">
        <v>592</v>
      </c>
      <c r="H292" s="19" t="s">
        <v>448</v>
      </c>
      <c r="I292" s="19">
        <v>2</v>
      </c>
      <c r="J292" s="19"/>
      <c r="K292" s="19"/>
      <c r="L292" s="28">
        <v>0</v>
      </c>
      <c r="M292" s="17"/>
      <c r="N292" s="40">
        <v>0</v>
      </c>
      <c r="O292" s="98"/>
      <c r="P292" s="98"/>
      <c r="Q292" s="22">
        <v>301.66000000000003</v>
      </c>
      <c r="R292" s="22">
        <v>283.26</v>
      </c>
      <c r="S292" s="22">
        <f t="shared" si="37"/>
        <v>194.31636</v>
      </c>
      <c r="T292" s="57">
        <v>246.51</v>
      </c>
      <c r="V292" s="24">
        <v>510</v>
      </c>
      <c r="W292" s="159">
        <v>440</v>
      </c>
      <c r="X292" s="24">
        <f t="shared" si="39"/>
        <v>366.66666666666669</v>
      </c>
      <c r="Y292" s="24">
        <f t="shared" si="40"/>
        <v>255.2</v>
      </c>
      <c r="AB292" s="30">
        <f t="shared" si="35"/>
        <v>9.0575526768135503E-2</v>
      </c>
      <c r="AC292" s="31">
        <f t="shared" si="36"/>
        <v>17.600306666666654</v>
      </c>
      <c r="AD292" s="9" t="s">
        <v>636</v>
      </c>
      <c r="AE292" s="9" t="s">
        <v>650</v>
      </c>
      <c r="AF292" s="9" t="s">
        <v>642</v>
      </c>
    </row>
    <row r="293" spans="1:32">
      <c r="B293" s="19" t="s">
        <v>304</v>
      </c>
      <c r="C293" s="27">
        <v>3516050</v>
      </c>
      <c r="D293" s="19">
        <v>100</v>
      </c>
      <c r="E293" s="19" t="s">
        <v>162</v>
      </c>
      <c r="F293" s="19" t="s">
        <v>143</v>
      </c>
      <c r="G293" s="19" t="s">
        <v>592</v>
      </c>
      <c r="H293" s="19" t="s">
        <v>159</v>
      </c>
      <c r="I293" s="19">
        <v>2</v>
      </c>
      <c r="J293" s="19"/>
      <c r="K293" s="19"/>
      <c r="L293" s="28">
        <v>0</v>
      </c>
      <c r="M293" s="17"/>
      <c r="N293" s="40">
        <v>0</v>
      </c>
      <c r="O293" s="98"/>
      <c r="P293" s="98"/>
      <c r="Q293" s="22">
        <v>293.17</v>
      </c>
      <c r="R293" s="22">
        <v>283.61</v>
      </c>
      <c r="S293" s="22">
        <f t="shared" si="37"/>
        <v>194.55646000000002</v>
      </c>
      <c r="T293" s="18">
        <v>214.77</v>
      </c>
      <c r="V293" s="24">
        <v>450</v>
      </c>
      <c r="W293" s="162">
        <v>440</v>
      </c>
      <c r="X293" s="24">
        <f t="shared" si="39"/>
        <v>366.66666666666669</v>
      </c>
      <c r="Y293" s="24">
        <f t="shared" si="40"/>
        <v>255.2</v>
      </c>
      <c r="AB293" s="30">
        <f t="shared" si="35"/>
        <v>8.9229659434935438E-2</v>
      </c>
      <c r="AC293" s="31">
        <f t="shared" si="36"/>
        <v>17.360206666666642</v>
      </c>
      <c r="AD293" s="9" t="s">
        <v>636</v>
      </c>
      <c r="AE293" s="9" t="s">
        <v>647</v>
      </c>
      <c r="AF293" s="9" t="s">
        <v>642</v>
      </c>
    </row>
    <row r="294" spans="1:32">
      <c r="B294" s="19"/>
      <c r="C294" s="27">
        <v>3562700</v>
      </c>
      <c r="D294" s="19">
        <v>100</v>
      </c>
      <c r="E294" s="19" t="s">
        <v>163</v>
      </c>
      <c r="F294" s="19" t="s">
        <v>143</v>
      </c>
      <c r="G294" s="19" t="s">
        <v>592</v>
      </c>
      <c r="H294" s="19" t="s">
        <v>448</v>
      </c>
      <c r="I294" s="19"/>
      <c r="J294" s="19"/>
      <c r="K294" s="19"/>
      <c r="L294" s="28">
        <v>0</v>
      </c>
      <c r="M294" s="17"/>
      <c r="N294" s="29">
        <v>0</v>
      </c>
      <c r="O294" s="87"/>
      <c r="P294" s="87"/>
      <c r="Q294" s="22">
        <v>293.17</v>
      </c>
      <c r="R294" s="22">
        <v>283.61</v>
      </c>
      <c r="S294" s="22">
        <f t="shared" si="37"/>
        <v>194.55646000000002</v>
      </c>
      <c r="V294" s="24">
        <v>470</v>
      </c>
      <c r="W294" s="159">
        <v>450</v>
      </c>
      <c r="X294" s="24">
        <f t="shared" si="39"/>
        <v>375</v>
      </c>
      <c r="Y294" s="24">
        <f t="shared" si="40"/>
        <v>261</v>
      </c>
      <c r="AB294" s="30">
        <f t="shared" si="35"/>
        <v>0.11407249083376596</v>
      </c>
      <c r="AC294" s="31">
        <f t="shared" si="36"/>
        <v>22.193539999999956</v>
      </c>
      <c r="AD294" s="9" t="s">
        <v>636</v>
      </c>
      <c r="AE294" s="9" t="s">
        <v>650</v>
      </c>
      <c r="AF294" s="9" t="s">
        <v>642</v>
      </c>
    </row>
    <row r="295" spans="1:32">
      <c r="A295" s="10" t="s">
        <v>904</v>
      </c>
      <c r="B295" s="19" t="s">
        <v>916</v>
      </c>
      <c r="C295" s="27">
        <v>3569740</v>
      </c>
      <c r="D295" s="19">
        <v>103</v>
      </c>
      <c r="E295" s="19" t="s">
        <v>163</v>
      </c>
      <c r="F295" s="19" t="s">
        <v>143</v>
      </c>
      <c r="G295" s="19" t="s">
        <v>592</v>
      </c>
      <c r="H295" s="19" t="s">
        <v>448</v>
      </c>
      <c r="I295" s="19"/>
      <c r="J295" s="19"/>
      <c r="K295" s="19"/>
      <c r="L295" s="28">
        <v>0</v>
      </c>
      <c r="M295" s="17"/>
      <c r="N295" s="29">
        <v>0</v>
      </c>
      <c r="O295" s="87"/>
      <c r="P295" s="87"/>
      <c r="R295" s="22">
        <v>295.77</v>
      </c>
      <c r="S295" s="22">
        <f t="shared" si="37"/>
        <v>202.89822000000001</v>
      </c>
      <c r="W295" s="159">
        <v>470</v>
      </c>
      <c r="X295" s="24">
        <f t="shared" si="39"/>
        <v>391.66666666666669</v>
      </c>
      <c r="Y295" s="24">
        <f t="shared" si="40"/>
        <v>272.59999999999997</v>
      </c>
      <c r="AB295" s="30">
        <f t="shared" si="35"/>
        <v>0.11591253322314335</v>
      </c>
      <c r="AC295" s="31">
        <f t="shared" si="36"/>
        <v>23.518446666666648</v>
      </c>
      <c r="AD295" s="9" t="s">
        <v>636</v>
      </c>
      <c r="AE295" s="9" t="s">
        <v>650</v>
      </c>
      <c r="AF295" s="9" t="s">
        <v>652</v>
      </c>
    </row>
    <row r="296" spans="1:32">
      <c r="B296" s="19" t="s">
        <v>734</v>
      </c>
      <c r="C296" s="27">
        <v>3565710</v>
      </c>
      <c r="D296" s="19">
        <v>104</v>
      </c>
      <c r="E296" s="19" t="s">
        <v>162</v>
      </c>
      <c r="F296" s="19" t="s">
        <v>143</v>
      </c>
      <c r="G296" s="19" t="s">
        <v>592</v>
      </c>
      <c r="H296" s="19" t="s">
        <v>448</v>
      </c>
      <c r="I296" s="19"/>
      <c r="J296" s="19"/>
      <c r="K296" s="19"/>
      <c r="L296" s="28">
        <v>0</v>
      </c>
      <c r="M296" s="17"/>
      <c r="N296" s="29">
        <v>0</v>
      </c>
      <c r="O296" s="21"/>
      <c r="P296" s="21"/>
      <c r="Q296" s="22">
        <v>334.15</v>
      </c>
      <c r="R296" s="22">
        <v>319.97000000000003</v>
      </c>
      <c r="S296" s="22">
        <f t="shared" si="37"/>
        <v>219.49942000000004</v>
      </c>
      <c r="V296" s="24">
        <v>525</v>
      </c>
      <c r="W296" s="159">
        <v>500</v>
      </c>
      <c r="X296" s="24">
        <f t="shared" si="39"/>
        <v>416.66666666666669</v>
      </c>
      <c r="Y296" s="24">
        <f t="shared" si="40"/>
        <v>290</v>
      </c>
      <c r="AB296" s="30">
        <f t="shared" si="35"/>
        <v>9.7573135576698153E-2</v>
      </c>
      <c r="AC296" s="31">
        <f t="shared" si="36"/>
        <v>21.417246666666614</v>
      </c>
      <c r="AD296" s="9" t="s">
        <v>636</v>
      </c>
      <c r="AE296" s="9" t="s">
        <v>650</v>
      </c>
      <c r="AF296" s="9" t="s">
        <v>652</v>
      </c>
    </row>
    <row r="297" spans="1:32">
      <c r="B297" s="116" t="s">
        <v>735</v>
      </c>
      <c r="C297" s="27">
        <v>3565720</v>
      </c>
      <c r="D297" s="19">
        <v>102</v>
      </c>
      <c r="E297" s="19" t="s">
        <v>162</v>
      </c>
      <c r="F297" s="19" t="s">
        <v>143</v>
      </c>
      <c r="G297" s="19" t="s">
        <v>592</v>
      </c>
      <c r="H297" s="19" t="s">
        <v>448</v>
      </c>
      <c r="I297" s="19"/>
      <c r="J297" s="19"/>
      <c r="K297" s="19"/>
      <c r="L297" s="118"/>
      <c r="M297" s="17"/>
      <c r="N297" s="119"/>
      <c r="O297" s="21"/>
      <c r="P297" s="21"/>
      <c r="Q297" s="22">
        <v>336.74</v>
      </c>
      <c r="S297" s="22">
        <f t="shared" si="37"/>
        <v>0</v>
      </c>
      <c r="V297" s="24">
        <v>530</v>
      </c>
      <c r="W297" s="117"/>
      <c r="X297" s="24">
        <f t="shared" si="39"/>
        <v>0</v>
      </c>
      <c r="Y297" s="24">
        <f t="shared" si="40"/>
        <v>0</v>
      </c>
      <c r="AB297" s="30" t="e">
        <f t="shared" si="35"/>
        <v>#DIV/0!</v>
      </c>
      <c r="AC297" s="31">
        <f t="shared" si="36"/>
        <v>-0.75</v>
      </c>
    </row>
    <row r="298" spans="1:32">
      <c r="B298" s="19" t="s">
        <v>482</v>
      </c>
      <c r="C298" s="27">
        <v>3560910</v>
      </c>
      <c r="D298" s="19"/>
      <c r="E298" s="19" t="s">
        <v>163</v>
      </c>
      <c r="F298" s="19" t="s">
        <v>143</v>
      </c>
      <c r="G298" s="19" t="s">
        <v>592</v>
      </c>
      <c r="H298" s="19" t="s">
        <v>448</v>
      </c>
      <c r="I298" s="19">
        <v>2</v>
      </c>
      <c r="J298" s="19"/>
      <c r="K298" s="19"/>
      <c r="L298" s="28">
        <v>0</v>
      </c>
      <c r="M298" s="17"/>
      <c r="N298" s="40">
        <v>0</v>
      </c>
      <c r="O298" s="98"/>
      <c r="P298" s="98"/>
      <c r="Q298" s="22">
        <v>234.83</v>
      </c>
      <c r="R298" s="22">
        <v>222.63</v>
      </c>
      <c r="S298" s="22">
        <f t="shared" si="37"/>
        <v>152.72418000000002</v>
      </c>
      <c r="T298" s="57">
        <v>184.79</v>
      </c>
      <c r="V298" s="24">
        <v>390</v>
      </c>
      <c r="W298" s="159">
        <v>360</v>
      </c>
      <c r="X298" s="24">
        <f t="shared" si="39"/>
        <v>300</v>
      </c>
      <c r="Y298" s="24">
        <f t="shared" si="40"/>
        <v>208.79999999999998</v>
      </c>
      <c r="AB298" s="30">
        <f t="shared" si="35"/>
        <v>0.13439797155892394</v>
      </c>
      <c r="AC298" s="31">
        <f t="shared" si="36"/>
        <v>20.525819999999982</v>
      </c>
      <c r="AD298" s="9" t="s">
        <v>643</v>
      </c>
      <c r="AE298" s="9" t="s">
        <v>650</v>
      </c>
      <c r="AF298" s="9" t="s">
        <v>641</v>
      </c>
    </row>
    <row r="299" spans="1:32">
      <c r="A299" s="10" t="s">
        <v>904</v>
      </c>
      <c r="B299" s="19" t="s">
        <v>915</v>
      </c>
      <c r="C299" s="27">
        <v>3562930</v>
      </c>
      <c r="D299" s="19">
        <v>92</v>
      </c>
      <c r="E299" s="19" t="s">
        <v>162</v>
      </c>
      <c r="F299" s="19" t="s">
        <v>143</v>
      </c>
      <c r="G299" s="19" t="s">
        <v>592</v>
      </c>
      <c r="H299" s="19" t="s">
        <v>458</v>
      </c>
      <c r="I299" s="19"/>
      <c r="J299" s="19"/>
      <c r="K299" s="19"/>
      <c r="L299" s="28">
        <v>0</v>
      </c>
      <c r="M299" s="17"/>
      <c r="N299" s="29">
        <v>0</v>
      </c>
      <c r="O299" s="98"/>
      <c r="P299" s="98"/>
      <c r="R299" s="22">
        <v>251.87</v>
      </c>
      <c r="S299" s="22">
        <f t="shared" si="37"/>
        <v>172.78282000000002</v>
      </c>
      <c r="W299" s="159">
        <v>410</v>
      </c>
      <c r="X299" s="24">
        <f t="shared" si="39"/>
        <v>341.66666666666669</v>
      </c>
      <c r="Y299" s="24">
        <f t="shared" si="40"/>
        <v>237.79999999999998</v>
      </c>
      <c r="AB299" s="30">
        <f t="shared" si="35"/>
        <v>0.14257115763399764</v>
      </c>
      <c r="AC299" s="31">
        <f t="shared" si="36"/>
        <v>24.633846666666642</v>
      </c>
      <c r="AD299" s="9" t="s">
        <v>636</v>
      </c>
      <c r="AE299" s="9" t="s">
        <v>647</v>
      </c>
      <c r="AF299" s="9" t="s">
        <v>639</v>
      </c>
    </row>
    <row r="300" spans="1:32">
      <c r="B300" s="19" t="s">
        <v>195</v>
      </c>
      <c r="C300" s="27">
        <v>3565530</v>
      </c>
      <c r="D300" s="19">
        <v>95</v>
      </c>
      <c r="E300" s="19" t="s">
        <v>163</v>
      </c>
      <c r="F300" s="19" t="s">
        <v>143</v>
      </c>
      <c r="G300" s="19" t="s">
        <v>592</v>
      </c>
      <c r="H300" s="19" t="s">
        <v>448</v>
      </c>
      <c r="I300" s="19"/>
      <c r="J300" s="19"/>
      <c r="K300" s="19"/>
      <c r="L300" s="28">
        <v>0</v>
      </c>
      <c r="M300" s="17"/>
      <c r="N300" s="29">
        <v>0</v>
      </c>
      <c r="O300" s="21"/>
      <c r="P300" s="21"/>
      <c r="Q300" s="22">
        <v>247.75</v>
      </c>
      <c r="R300" s="22">
        <v>237.25</v>
      </c>
      <c r="S300" s="22">
        <f t="shared" si="37"/>
        <v>162.7535</v>
      </c>
      <c r="V300" s="24">
        <v>400</v>
      </c>
      <c r="W300" s="159">
        <v>380</v>
      </c>
      <c r="X300" s="24">
        <f t="shared" si="39"/>
        <v>316.66666666666669</v>
      </c>
      <c r="Y300" s="24">
        <f t="shared" si="40"/>
        <v>220.39999999999998</v>
      </c>
      <c r="AB300" s="30">
        <f t="shared" si="35"/>
        <v>0.12388776073428009</v>
      </c>
      <c r="AC300" s="31">
        <f t="shared" si="36"/>
        <v>20.163166666666655</v>
      </c>
      <c r="AD300" s="9" t="s">
        <v>636</v>
      </c>
      <c r="AE300" s="9" t="s">
        <v>650</v>
      </c>
      <c r="AF300" s="9" t="s">
        <v>641</v>
      </c>
    </row>
    <row r="301" spans="1:32">
      <c r="B301" s="19" t="s">
        <v>196</v>
      </c>
      <c r="C301" s="27">
        <v>3526640</v>
      </c>
      <c r="D301" s="19"/>
      <c r="E301" s="19" t="s">
        <v>163</v>
      </c>
      <c r="F301" s="19" t="s">
        <v>143</v>
      </c>
      <c r="G301" s="19" t="s">
        <v>592</v>
      </c>
      <c r="H301" s="19" t="s">
        <v>159</v>
      </c>
      <c r="I301" s="19"/>
      <c r="J301" s="19">
        <v>6</v>
      </c>
      <c r="K301" s="19">
        <v>6</v>
      </c>
      <c r="L301" s="28">
        <v>0</v>
      </c>
      <c r="M301" s="141">
        <v>2</v>
      </c>
      <c r="N301" s="29">
        <v>0</v>
      </c>
      <c r="O301" s="98"/>
      <c r="P301" s="98"/>
      <c r="Q301" s="22">
        <v>256.98</v>
      </c>
      <c r="R301" s="22">
        <v>246.11</v>
      </c>
      <c r="S301" s="22">
        <f t="shared" si="37"/>
        <v>168.83146000000002</v>
      </c>
      <c r="V301" s="24">
        <v>505</v>
      </c>
      <c r="W301" s="159">
        <v>390</v>
      </c>
      <c r="X301" s="24">
        <f t="shared" si="39"/>
        <v>325</v>
      </c>
      <c r="Y301" s="24">
        <f t="shared" si="40"/>
        <v>226.2</v>
      </c>
      <c r="AB301" s="30">
        <f t="shared" si="35"/>
        <v>0.11205577443919502</v>
      </c>
      <c r="AC301" s="31">
        <f t="shared" si="36"/>
        <v>18.918539999999979</v>
      </c>
      <c r="AD301" s="9" t="s">
        <v>635</v>
      </c>
      <c r="AE301" s="9" t="s">
        <v>647</v>
      </c>
      <c r="AF301" s="9" t="s">
        <v>642</v>
      </c>
    </row>
    <row r="302" spans="1:32">
      <c r="B302" s="116" t="s">
        <v>305</v>
      </c>
      <c r="C302" s="27">
        <v>3526650</v>
      </c>
      <c r="D302" s="19"/>
      <c r="E302" s="19" t="s">
        <v>163</v>
      </c>
      <c r="F302" s="19" t="s">
        <v>143</v>
      </c>
      <c r="G302" s="19" t="s">
        <v>592</v>
      </c>
      <c r="H302" s="19" t="s">
        <v>159</v>
      </c>
      <c r="I302" s="19"/>
      <c r="J302" s="19"/>
      <c r="K302" s="19"/>
      <c r="L302" s="118"/>
      <c r="M302" s="142"/>
      <c r="N302" s="119"/>
      <c r="O302" s="21"/>
      <c r="P302" s="21"/>
      <c r="Q302" s="22">
        <v>288</v>
      </c>
      <c r="S302" s="22">
        <f t="shared" si="37"/>
        <v>0</v>
      </c>
      <c r="V302" s="24">
        <v>510</v>
      </c>
      <c r="W302" s="149"/>
      <c r="X302" s="24">
        <f t="shared" si="39"/>
        <v>0</v>
      </c>
      <c r="Y302" s="24">
        <f t="shared" si="40"/>
        <v>0</v>
      </c>
      <c r="AB302" s="30" t="e">
        <f t="shared" si="35"/>
        <v>#DIV/0!</v>
      </c>
      <c r="AC302" s="31">
        <f t="shared" si="36"/>
        <v>-0.75</v>
      </c>
      <c r="AD302" s="9" t="s">
        <v>635</v>
      </c>
      <c r="AE302" s="9" t="s">
        <v>647</v>
      </c>
      <c r="AF302" s="9" t="s">
        <v>642</v>
      </c>
    </row>
    <row r="303" spans="1:32">
      <c r="B303" s="19" t="s">
        <v>305</v>
      </c>
      <c r="C303" s="27">
        <v>3506420</v>
      </c>
      <c r="D303" s="19">
        <v>102</v>
      </c>
      <c r="E303" s="19" t="s">
        <v>162</v>
      </c>
      <c r="F303" s="19" t="s">
        <v>143</v>
      </c>
      <c r="G303" s="19" t="s">
        <v>592</v>
      </c>
      <c r="H303" s="19" t="s">
        <v>161</v>
      </c>
      <c r="I303" s="19"/>
      <c r="J303" s="19">
        <v>4</v>
      </c>
      <c r="K303" s="19">
        <v>2</v>
      </c>
      <c r="L303" s="28">
        <v>4</v>
      </c>
      <c r="M303" s="17"/>
      <c r="N303" s="29">
        <v>2</v>
      </c>
      <c r="O303" s="98"/>
      <c r="P303" s="98"/>
      <c r="Q303" s="22">
        <v>288</v>
      </c>
      <c r="R303" s="22">
        <v>275.69</v>
      </c>
      <c r="S303" s="22">
        <f t="shared" si="37"/>
        <v>189.12334000000001</v>
      </c>
      <c r="V303" s="24">
        <v>510</v>
      </c>
      <c r="W303" s="159">
        <v>425</v>
      </c>
      <c r="X303" s="24">
        <f t="shared" si="39"/>
        <v>354.16666666666669</v>
      </c>
      <c r="Y303" s="24">
        <f t="shared" si="40"/>
        <v>246.49999999999997</v>
      </c>
      <c r="AB303" s="30">
        <f t="shared" si="35"/>
        <v>8.218618953465312E-2</v>
      </c>
      <c r="AC303" s="31">
        <f t="shared" si="36"/>
        <v>15.543326666666644</v>
      </c>
      <c r="AD303" s="9" t="s">
        <v>636</v>
      </c>
      <c r="AE303" s="9" t="s">
        <v>647</v>
      </c>
      <c r="AF303" s="9" t="s">
        <v>644</v>
      </c>
    </row>
    <row r="304" spans="1:32">
      <c r="B304" s="19"/>
      <c r="C304" s="27">
        <v>3568020</v>
      </c>
      <c r="D304" s="19">
        <v>102</v>
      </c>
      <c r="E304" s="19" t="s">
        <v>162</v>
      </c>
      <c r="F304" s="19" t="s">
        <v>143</v>
      </c>
      <c r="G304" s="19" t="s">
        <v>592</v>
      </c>
      <c r="H304" s="17" t="s">
        <v>448</v>
      </c>
      <c r="I304" s="19"/>
      <c r="J304" s="19"/>
      <c r="K304" s="19"/>
      <c r="L304" s="28"/>
      <c r="M304" s="17"/>
      <c r="N304" s="29">
        <v>2</v>
      </c>
      <c r="O304" s="98"/>
      <c r="P304" s="98"/>
      <c r="R304" s="22">
        <v>275.69</v>
      </c>
      <c r="S304" s="22">
        <f t="shared" si="37"/>
        <v>189.12334000000001</v>
      </c>
      <c r="W304" s="159">
        <v>435</v>
      </c>
      <c r="X304" s="24">
        <f t="shared" si="39"/>
        <v>362.5</v>
      </c>
      <c r="Y304" s="24">
        <f t="shared" si="40"/>
        <v>252.29999999999998</v>
      </c>
      <c r="AB304" s="30">
        <f t="shared" si="35"/>
        <v>0.10774270378262121</v>
      </c>
      <c r="AC304" s="31">
        <f t="shared" si="36"/>
        <v>20.376659999999958</v>
      </c>
      <c r="AD304" s="9" t="s">
        <v>636</v>
      </c>
      <c r="AE304" s="9" t="s">
        <v>647</v>
      </c>
      <c r="AF304" s="9" t="s">
        <v>642</v>
      </c>
    </row>
    <row r="305" spans="1:32">
      <c r="B305" s="19" t="s">
        <v>310</v>
      </c>
      <c r="C305" s="27">
        <v>3571170</v>
      </c>
      <c r="D305" s="19">
        <v>100</v>
      </c>
      <c r="E305" s="19" t="s">
        <v>163</v>
      </c>
      <c r="F305" s="19" t="s">
        <v>0</v>
      </c>
      <c r="G305" s="19" t="s">
        <v>592</v>
      </c>
      <c r="H305" s="19" t="s">
        <v>458</v>
      </c>
      <c r="I305" s="19"/>
      <c r="J305" s="19"/>
      <c r="K305" s="19"/>
      <c r="L305" s="28">
        <v>0</v>
      </c>
      <c r="M305" s="17"/>
      <c r="N305" s="29">
        <v>0</v>
      </c>
      <c r="O305" s="21"/>
      <c r="P305" s="21"/>
      <c r="Q305" s="22">
        <v>311.63</v>
      </c>
      <c r="R305" s="22">
        <v>286.58999999999997</v>
      </c>
      <c r="S305" s="22">
        <f t="shared" si="37"/>
        <v>196.60074</v>
      </c>
      <c r="V305" s="24">
        <v>495</v>
      </c>
      <c r="W305" s="159">
        <v>450</v>
      </c>
      <c r="X305" s="24">
        <f t="shared" si="39"/>
        <v>375</v>
      </c>
      <c r="Y305" s="24">
        <f t="shared" si="40"/>
        <v>261</v>
      </c>
      <c r="AB305" s="30">
        <f t="shared" si="35"/>
        <v>0.10248822054281163</v>
      </c>
      <c r="AC305" s="31">
        <f t="shared" si="36"/>
        <v>20.14925999999997</v>
      </c>
      <c r="AD305" s="9" t="s">
        <v>635</v>
      </c>
      <c r="AE305" s="9" t="s">
        <v>647</v>
      </c>
      <c r="AF305" s="9" t="s">
        <v>656</v>
      </c>
    </row>
    <row r="306" spans="1:32">
      <c r="B306" s="9"/>
      <c r="C306" s="27">
        <v>3563000</v>
      </c>
      <c r="D306" s="19">
        <v>104</v>
      </c>
      <c r="E306" s="19" t="s">
        <v>162</v>
      </c>
      <c r="F306" s="19" t="s">
        <v>143</v>
      </c>
      <c r="G306" s="19" t="s">
        <v>592</v>
      </c>
      <c r="H306" s="19" t="s">
        <v>448</v>
      </c>
      <c r="I306" s="19"/>
      <c r="J306" s="19"/>
      <c r="K306" s="19"/>
      <c r="L306" s="28">
        <v>0</v>
      </c>
      <c r="M306" s="17"/>
      <c r="N306" s="29">
        <v>0</v>
      </c>
      <c r="O306" s="21"/>
      <c r="P306" s="21"/>
      <c r="Q306" s="22">
        <v>327.14</v>
      </c>
      <c r="R306" s="22">
        <v>300.92</v>
      </c>
      <c r="S306" s="22">
        <f t="shared" si="37"/>
        <v>206.43112000000002</v>
      </c>
      <c r="V306" s="24">
        <v>520</v>
      </c>
      <c r="W306" s="159">
        <v>470</v>
      </c>
      <c r="X306" s="24">
        <f t="shared" si="39"/>
        <v>391.66666666666669</v>
      </c>
      <c r="Y306" s="24">
        <f t="shared" si="40"/>
        <v>272.59999999999997</v>
      </c>
      <c r="AB306" s="30">
        <f t="shared" si="35"/>
        <v>9.6814601726070343E-2</v>
      </c>
      <c r="AC306" s="31">
        <f t="shared" si="36"/>
        <v>19.985546666666636</v>
      </c>
      <c r="AD306" s="9" t="s">
        <v>635</v>
      </c>
      <c r="AE306" s="9" t="s">
        <v>647</v>
      </c>
      <c r="AF306" s="9" t="s">
        <v>652</v>
      </c>
    </row>
    <row r="307" spans="1:32">
      <c r="B307" s="19" t="s">
        <v>600</v>
      </c>
      <c r="C307" s="27">
        <v>3562050</v>
      </c>
      <c r="D307" s="19">
        <v>105</v>
      </c>
      <c r="E307" s="19" t="s">
        <v>163</v>
      </c>
      <c r="F307" s="19" t="s">
        <v>143</v>
      </c>
      <c r="G307" s="19" t="s">
        <v>592</v>
      </c>
      <c r="H307" s="19" t="s">
        <v>448</v>
      </c>
      <c r="I307" s="19"/>
      <c r="J307" s="19"/>
      <c r="K307" s="19"/>
      <c r="L307" s="28">
        <v>0</v>
      </c>
      <c r="M307" s="17"/>
      <c r="N307" s="29">
        <v>0</v>
      </c>
      <c r="O307" s="21"/>
      <c r="P307" s="21"/>
      <c r="Q307" s="22">
        <v>352.25</v>
      </c>
      <c r="R307" s="22">
        <v>337.4</v>
      </c>
      <c r="S307" s="22">
        <f t="shared" si="37"/>
        <v>231.4564</v>
      </c>
      <c r="V307" s="24">
        <v>550</v>
      </c>
      <c r="W307" s="159">
        <v>530</v>
      </c>
      <c r="X307" s="24">
        <f t="shared" si="39"/>
        <v>441.66666666666669</v>
      </c>
      <c r="Y307" s="24">
        <f t="shared" si="40"/>
        <v>307.39999999999998</v>
      </c>
      <c r="AB307" s="30">
        <f t="shared" si="35"/>
        <v>0.10351956855229184</v>
      </c>
      <c r="AC307" s="31">
        <f t="shared" si="36"/>
        <v>23.960266666666683</v>
      </c>
      <c r="AD307" s="9" t="s">
        <v>1</v>
      </c>
      <c r="AE307" s="9" t="s">
        <v>650</v>
      </c>
      <c r="AF307" s="9" t="s">
        <v>652</v>
      </c>
    </row>
    <row r="308" spans="1:32">
      <c r="B308" s="19" t="s">
        <v>659</v>
      </c>
      <c r="C308" s="27">
        <v>3567110</v>
      </c>
      <c r="D308" s="19">
        <v>96</v>
      </c>
      <c r="E308" s="19" t="s">
        <v>163</v>
      </c>
      <c r="F308" s="19" t="s">
        <v>143</v>
      </c>
      <c r="G308" s="19" t="s">
        <v>592</v>
      </c>
      <c r="H308" s="19" t="s">
        <v>448</v>
      </c>
      <c r="I308" s="19"/>
      <c r="J308" s="19"/>
      <c r="K308" s="19"/>
      <c r="L308" s="28">
        <v>0</v>
      </c>
      <c r="M308" s="17"/>
      <c r="N308" s="29">
        <v>0</v>
      </c>
      <c r="O308" s="21"/>
      <c r="P308" s="21"/>
      <c r="Q308" s="22">
        <v>317.54000000000002</v>
      </c>
      <c r="R308" s="22">
        <v>304.01</v>
      </c>
      <c r="S308" s="22">
        <f t="shared" si="37"/>
        <v>208.55086</v>
      </c>
      <c r="V308" s="24">
        <v>505</v>
      </c>
      <c r="W308" s="159">
        <v>480</v>
      </c>
      <c r="X308" s="24">
        <f t="shared" si="39"/>
        <v>400</v>
      </c>
      <c r="Y308" s="24">
        <f t="shared" si="40"/>
        <v>278.39999999999998</v>
      </c>
      <c r="AB308" s="30">
        <f t="shared" si="35"/>
        <v>0.10884222678343293</v>
      </c>
      <c r="AC308" s="31">
        <f t="shared" si="36"/>
        <v>22.699139999999971</v>
      </c>
      <c r="AD308" s="9" t="s">
        <v>636</v>
      </c>
      <c r="AE308" s="9" t="s">
        <v>650</v>
      </c>
      <c r="AF308" s="9" t="s">
        <v>641</v>
      </c>
    </row>
    <row r="309" spans="1:32">
      <c r="B309" s="19" t="s">
        <v>380</v>
      </c>
      <c r="C309" s="27">
        <v>3561140</v>
      </c>
      <c r="D309" s="19"/>
      <c r="E309" s="19" t="s">
        <v>163</v>
      </c>
      <c r="F309" s="19" t="s">
        <v>143</v>
      </c>
      <c r="G309" s="19" t="s">
        <v>592</v>
      </c>
      <c r="H309" s="19" t="s">
        <v>448</v>
      </c>
      <c r="I309" s="19"/>
      <c r="J309" s="19"/>
      <c r="K309" s="19"/>
      <c r="L309" s="28">
        <v>0</v>
      </c>
      <c r="M309" s="17"/>
      <c r="N309" s="29">
        <v>0</v>
      </c>
      <c r="O309" s="21"/>
      <c r="P309" s="21"/>
      <c r="Q309" s="22">
        <v>325.29000000000002</v>
      </c>
      <c r="R309" s="22">
        <v>311.52</v>
      </c>
      <c r="S309" s="22">
        <f t="shared" si="37"/>
        <v>213.70272</v>
      </c>
      <c r="V309" s="24">
        <v>515</v>
      </c>
      <c r="W309" s="159">
        <v>490</v>
      </c>
      <c r="X309" s="24">
        <f t="shared" si="39"/>
        <v>408.33333333333337</v>
      </c>
      <c r="Y309" s="24">
        <f t="shared" si="40"/>
        <v>284.2</v>
      </c>
      <c r="AB309" s="30">
        <f t="shared" si="35"/>
        <v>0.10472778883363461</v>
      </c>
      <c r="AC309" s="31">
        <f t="shared" si="36"/>
        <v>22.380613333333343</v>
      </c>
      <c r="AD309" s="9" t="s">
        <v>636</v>
      </c>
      <c r="AE309" s="9" t="s">
        <v>650</v>
      </c>
      <c r="AF309" s="9" t="s">
        <v>642</v>
      </c>
    </row>
    <row r="310" spans="1:32">
      <c r="B310" s="19" t="s">
        <v>460</v>
      </c>
      <c r="C310" s="27">
        <v>3569750</v>
      </c>
      <c r="D310" s="19">
        <v>101</v>
      </c>
      <c r="E310" s="19" t="s">
        <v>162</v>
      </c>
      <c r="F310" s="19" t="s">
        <v>143</v>
      </c>
      <c r="G310" s="19" t="s">
        <v>592</v>
      </c>
      <c r="H310" s="19" t="s">
        <v>448</v>
      </c>
      <c r="I310" s="19"/>
      <c r="J310" s="19"/>
      <c r="K310" s="19"/>
      <c r="L310" s="28">
        <v>0</v>
      </c>
      <c r="M310" s="17"/>
      <c r="N310" s="29">
        <v>0</v>
      </c>
      <c r="O310" s="21"/>
      <c r="P310" s="21"/>
      <c r="Q310" s="22">
        <v>334.89</v>
      </c>
      <c r="R310" s="22">
        <v>314.45</v>
      </c>
      <c r="S310" s="22">
        <f t="shared" si="37"/>
        <v>215.71270000000001</v>
      </c>
      <c r="V310" s="24">
        <v>525</v>
      </c>
      <c r="W310" s="159">
        <v>490</v>
      </c>
      <c r="X310" s="24">
        <f t="shared" si="39"/>
        <v>408.33333333333337</v>
      </c>
      <c r="Y310" s="24">
        <f t="shared" si="40"/>
        <v>284.2</v>
      </c>
      <c r="AB310" s="30">
        <f t="shared" si="35"/>
        <v>9.4434093742896588E-2</v>
      </c>
      <c r="AC310" s="31">
        <f t="shared" si="36"/>
        <v>20.37063333333333</v>
      </c>
      <c r="AD310" s="9" t="s">
        <v>635</v>
      </c>
      <c r="AE310" s="9" t="s">
        <v>647</v>
      </c>
      <c r="AF310" s="9" t="s">
        <v>642</v>
      </c>
    </row>
    <row r="311" spans="1:32">
      <c r="B311" s="19" t="s">
        <v>461</v>
      </c>
      <c r="C311" s="27">
        <v>3514720</v>
      </c>
      <c r="D311" s="19">
        <v>103</v>
      </c>
      <c r="E311" s="19" t="s">
        <v>162</v>
      </c>
      <c r="F311" s="19" t="s">
        <v>143</v>
      </c>
      <c r="G311" s="19" t="s">
        <v>592</v>
      </c>
      <c r="H311" s="19" t="s">
        <v>448</v>
      </c>
      <c r="I311" s="19"/>
      <c r="J311" s="19">
        <v>8</v>
      </c>
      <c r="K311" s="19">
        <v>4</v>
      </c>
      <c r="L311" s="28">
        <v>0</v>
      </c>
      <c r="M311" s="141">
        <v>4</v>
      </c>
      <c r="N311" s="29">
        <v>0</v>
      </c>
      <c r="O311" s="21"/>
      <c r="P311" s="21"/>
      <c r="Q311" s="22">
        <v>341.54</v>
      </c>
      <c r="R311" s="22">
        <v>327.10000000000002</v>
      </c>
      <c r="S311" s="22">
        <f t="shared" si="37"/>
        <v>224.39060000000003</v>
      </c>
      <c r="V311" s="24">
        <v>535</v>
      </c>
      <c r="W311" s="159">
        <v>500</v>
      </c>
      <c r="X311" s="24">
        <f t="shared" si="39"/>
        <v>416.66666666666669</v>
      </c>
      <c r="Y311" s="24">
        <f t="shared" si="40"/>
        <v>290</v>
      </c>
      <c r="AB311" s="30">
        <f t="shared" si="35"/>
        <v>7.364865848509973E-2</v>
      </c>
      <c r="AC311" s="31">
        <f t="shared" si="36"/>
        <v>16.526066666666622</v>
      </c>
      <c r="AD311" s="9" t="s">
        <v>635</v>
      </c>
      <c r="AE311" s="9" t="s">
        <v>647</v>
      </c>
      <c r="AF311" s="9" t="s">
        <v>642</v>
      </c>
    </row>
    <row r="312" spans="1:32">
      <c r="A312" s="10" t="s">
        <v>904</v>
      </c>
      <c r="B312" s="19" t="s">
        <v>914</v>
      </c>
      <c r="C312" s="27">
        <v>3563080</v>
      </c>
      <c r="D312" s="19">
        <v>105</v>
      </c>
      <c r="E312" s="19" t="s">
        <v>162</v>
      </c>
      <c r="F312" s="19" t="s">
        <v>599</v>
      </c>
      <c r="G312" s="19" t="s">
        <v>592</v>
      </c>
      <c r="H312" s="19" t="s">
        <v>458</v>
      </c>
      <c r="I312" s="19"/>
      <c r="J312" s="19"/>
      <c r="K312" s="19"/>
      <c r="L312" s="28">
        <v>0</v>
      </c>
      <c r="M312" s="17"/>
      <c r="N312" s="29">
        <v>0</v>
      </c>
      <c r="O312" s="21"/>
      <c r="P312" s="21"/>
      <c r="R312" s="22">
        <v>370.22</v>
      </c>
      <c r="S312" s="22">
        <f t="shared" si="37"/>
        <v>253.97092000000004</v>
      </c>
      <c r="W312" s="159">
        <v>570</v>
      </c>
      <c r="X312" s="24">
        <f t="shared" si="39"/>
        <v>475</v>
      </c>
      <c r="Y312" s="24">
        <f t="shared" si="40"/>
        <v>330.59999999999997</v>
      </c>
      <c r="AB312" s="30">
        <f t="shared" si="35"/>
        <v>8.1816768628471176E-2</v>
      </c>
      <c r="AC312" s="31">
        <f t="shared" si="36"/>
        <v>20.779079999999965</v>
      </c>
      <c r="AD312" s="9" t="s">
        <v>1</v>
      </c>
      <c r="AE312" s="9" t="s">
        <v>647</v>
      </c>
      <c r="AF312" s="9" t="s">
        <v>642</v>
      </c>
    </row>
    <row r="313" spans="1:32">
      <c r="A313" s="10" t="s">
        <v>904</v>
      </c>
      <c r="B313" s="19" t="s">
        <v>913</v>
      </c>
      <c r="C313" s="27">
        <v>3564820</v>
      </c>
      <c r="D313" s="19">
        <v>110</v>
      </c>
      <c r="E313" s="19" t="s">
        <v>162</v>
      </c>
      <c r="F313" s="19"/>
      <c r="G313" s="19" t="s">
        <v>592</v>
      </c>
      <c r="H313" s="19" t="s">
        <v>448</v>
      </c>
      <c r="I313" s="19"/>
      <c r="J313" s="19"/>
      <c r="K313" s="19"/>
      <c r="L313" s="28">
        <v>0</v>
      </c>
      <c r="M313" s="17"/>
      <c r="N313" s="29">
        <v>0</v>
      </c>
      <c r="O313" s="21"/>
      <c r="P313" s="21"/>
      <c r="R313" s="22">
        <v>356.06</v>
      </c>
      <c r="S313" s="22">
        <f t="shared" si="37"/>
        <v>244.25716000000003</v>
      </c>
      <c r="W313" s="159">
        <v>550</v>
      </c>
      <c r="X313" s="24">
        <f t="shared" si="39"/>
        <v>458.33333333333337</v>
      </c>
      <c r="Y313" s="24">
        <f t="shared" si="40"/>
        <v>319</v>
      </c>
      <c r="AB313" s="30">
        <f t="shared" si="35"/>
        <v>8.5263307463876531E-2</v>
      </c>
      <c r="AC313" s="31">
        <f t="shared" si="36"/>
        <v>20.826173333333287</v>
      </c>
      <c r="AD313" s="9" t="s">
        <v>636</v>
      </c>
      <c r="AE313" s="9" t="s">
        <v>650</v>
      </c>
      <c r="AF313" s="9" t="s">
        <v>656</v>
      </c>
    </row>
    <row r="314" spans="1:32">
      <c r="B314" s="17" t="s">
        <v>324</v>
      </c>
      <c r="D314" s="19"/>
      <c r="E314" s="19"/>
      <c r="F314" s="19"/>
      <c r="G314" s="19"/>
      <c r="H314" s="19"/>
      <c r="I314" s="19"/>
      <c r="J314" s="19"/>
      <c r="K314" s="19"/>
      <c r="L314" s="17"/>
      <c r="M314" s="17"/>
      <c r="N314" s="21"/>
      <c r="O314" s="21"/>
      <c r="P314" s="21"/>
      <c r="S314" s="22"/>
      <c r="AB314" s="30"/>
      <c r="AC314" s="31"/>
    </row>
    <row r="315" spans="1:32">
      <c r="B315" s="19" t="s">
        <v>334</v>
      </c>
      <c r="C315" s="27">
        <v>3567590</v>
      </c>
      <c r="D315" s="19">
        <v>93</v>
      </c>
      <c r="E315" s="19" t="s">
        <v>163</v>
      </c>
      <c r="F315" s="19" t="s">
        <v>0</v>
      </c>
      <c r="G315" s="19" t="s">
        <v>592</v>
      </c>
      <c r="H315" s="19" t="s">
        <v>159</v>
      </c>
      <c r="I315" s="19"/>
      <c r="J315" s="19"/>
      <c r="K315" s="19"/>
      <c r="L315" s="28">
        <v>0</v>
      </c>
      <c r="M315" s="17"/>
      <c r="N315" s="29">
        <v>0</v>
      </c>
      <c r="O315" s="21"/>
      <c r="P315" s="21"/>
      <c r="Q315" s="22">
        <v>269.17</v>
      </c>
      <c r="R315" s="22">
        <v>257.66000000000003</v>
      </c>
      <c r="S315" s="22">
        <f t="shared" si="37"/>
        <v>176.75476000000003</v>
      </c>
      <c r="V315" s="24">
        <v>435</v>
      </c>
      <c r="W315" s="159">
        <v>410</v>
      </c>
      <c r="X315" s="24">
        <f>W315/1.2</f>
        <v>341.66666666666669</v>
      </c>
      <c r="Y315" s="24">
        <f t="shared" ref="Y315" si="41">W315*AB$4</f>
        <v>237.79999999999998</v>
      </c>
      <c r="AB315" s="30">
        <f t="shared" si="35"/>
        <v>0.11689589953145602</v>
      </c>
      <c r="AC315" s="31">
        <f t="shared" si="36"/>
        <v>20.661906666666624</v>
      </c>
      <c r="AD315" s="9" t="s">
        <v>635</v>
      </c>
      <c r="AE315" s="9" t="s">
        <v>650</v>
      </c>
      <c r="AF315" s="9" t="s">
        <v>656</v>
      </c>
    </row>
    <row r="316" spans="1:32">
      <c r="B316" s="19" t="s">
        <v>335</v>
      </c>
      <c r="C316" s="27">
        <v>3567500</v>
      </c>
      <c r="D316" s="19">
        <v>94</v>
      </c>
      <c r="E316" s="19" t="s">
        <v>163</v>
      </c>
      <c r="F316" s="19" t="s">
        <v>0</v>
      </c>
      <c r="G316" s="19" t="s">
        <v>592</v>
      </c>
      <c r="H316" s="19" t="s">
        <v>159</v>
      </c>
      <c r="I316" s="19"/>
      <c r="J316" s="19"/>
      <c r="K316" s="19"/>
      <c r="L316" s="28">
        <v>0</v>
      </c>
      <c r="M316" s="17"/>
      <c r="N316" s="29">
        <v>0</v>
      </c>
      <c r="O316" s="21"/>
      <c r="P316" s="21"/>
      <c r="Q316" s="22">
        <v>321.60000000000002</v>
      </c>
      <c r="R316" s="22">
        <v>308.10000000000002</v>
      </c>
      <c r="S316" s="22">
        <f t="shared" si="37"/>
        <v>211.35660000000004</v>
      </c>
      <c r="V316" s="24">
        <v>510</v>
      </c>
      <c r="W316" s="159">
        <v>480</v>
      </c>
      <c r="X316" s="24">
        <f t="shared" ref="X316:X336" si="42">W316/1.2</f>
        <v>400</v>
      </c>
      <c r="Y316" s="24">
        <f t="shared" ref="Y316:Y336" si="43">W316*AB$4</f>
        <v>278.39999999999998</v>
      </c>
      <c r="AB316" s="30">
        <f t="shared" si="35"/>
        <v>9.4122445194519233E-2</v>
      </c>
      <c r="AC316" s="31">
        <f t="shared" si="36"/>
        <v>19.893399999999929</v>
      </c>
      <c r="AD316" s="9" t="s">
        <v>636</v>
      </c>
      <c r="AE316" s="9" t="s">
        <v>647</v>
      </c>
      <c r="AF316" s="9" t="s">
        <v>656</v>
      </c>
    </row>
    <row r="317" spans="1:32">
      <c r="B317" s="19" t="s">
        <v>333</v>
      </c>
      <c r="C317" s="27">
        <v>3507730</v>
      </c>
      <c r="D317" s="19"/>
      <c r="E317" s="19" t="s">
        <v>163</v>
      </c>
      <c r="F317" s="19" t="s">
        <v>143</v>
      </c>
      <c r="G317" s="19" t="s">
        <v>592</v>
      </c>
      <c r="H317" s="19" t="s">
        <v>448</v>
      </c>
      <c r="I317" s="19"/>
      <c r="J317" s="19">
        <v>2</v>
      </c>
      <c r="K317" s="19"/>
      <c r="L317" s="28">
        <v>0</v>
      </c>
      <c r="M317" s="141">
        <v>2</v>
      </c>
      <c r="N317" s="29">
        <v>0</v>
      </c>
      <c r="O317" s="21"/>
      <c r="P317" s="21"/>
      <c r="Q317" s="22">
        <v>263.63</v>
      </c>
      <c r="R317" s="22">
        <v>247.52</v>
      </c>
      <c r="S317" s="22">
        <f t="shared" si="37"/>
        <v>169.79872000000003</v>
      </c>
      <c r="V317" s="24">
        <v>440</v>
      </c>
      <c r="W317" s="159">
        <v>390</v>
      </c>
      <c r="X317" s="24">
        <f t="shared" si="42"/>
        <v>325</v>
      </c>
      <c r="Y317" s="24">
        <f t="shared" si="43"/>
        <v>226.2</v>
      </c>
      <c r="AB317" s="30">
        <f t="shared" si="35"/>
        <v>0.10572093829682559</v>
      </c>
      <c r="AC317" s="31">
        <f t="shared" si="36"/>
        <v>17.951279999999969</v>
      </c>
      <c r="AD317" s="9" t="s">
        <v>636</v>
      </c>
      <c r="AE317" s="9" t="s">
        <v>650</v>
      </c>
      <c r="AF317" s="9" t="s">
        <v>642</v>
      </c>
    </row>
    <row r="318" spans="1:32">
      <c r="B318" s="19" t="s">
        <v>336</v>
      </c>
      <c r="C318" s="27">
        <v>3507740</v>
      </c>
      <c r="D318" s="19"/>
      <c r="E318" s="19" t="s">
        <v>163</v>
      </c>
      <c r="F318" s="19" t="s">
        <v>143</v>
      </c>
      <c r="G318" s="19" t="s">
        <v>592</v>
      </c>
      <c r="H318" s="19" t="s">
        <v>448</v>
      </c>
      <c r="I318" s="19"/>
      <c r="J318" s="19"/>
      <c r="K318" s="19"/>
      <c r="L318" s="28">
        <v>0</v>
      </c>
      <c r="M318" s="17"/>
      <c r="N318" s="29">
        <v>0</v>
      </c>
      <c r="O318" s="21"/>
      <c r="P318" s="21"/>
      <c r="Q318" s="22">
        <v>257.72000000000003</v>
      </c>
      <c r="R318" s="22">
        <v>244.24</v>
      </c>
      <c r="S318" s="22">
        <f t="shared" si="37"/>
        <v>167.54864000000001</v>
      </c>
      <c r="V318" s="24">
        <v>420</v>
      </c>
      <c r="W318" s="159">
        <v>390</v>
      </c>
      <c r="X318" s="24">
        <f t="shared" si="42"/>
        <v>325</v>
      </c>
      <c r="Y318" s="24">
        <f t="shared" si="43"/>
        <v>226.2</v>
      </c>
      <c r="AB318" s="30">
        <f t="shared" si="35"/>
        <v>0.12057012220451323</v>
      </c>
      <c r="AC318" s="31">
        <f t="shared" si="36"/>
        <v>20.201359999999994</v>
      </c>
      <c r="AD318" s="9" t="s">
        <v>636</v>
      </c>
      <c r="AE318" s="9" t="s">
        <v>650</v>
      </c>
      <c r="AF318" s="9" t="s">
        <v>642</v>
      </c>
    </row>
    <row r="319" spans="1:32">
      <c r="B319" s="19" t="s">
        <v>337</v>
      </c>
      <c r="C319" s="27">
        <v>3507750</v>
      </c>
      <c r="D319" s="19"/>
      <c r="E319" s="19" t="s">
        <v>163</v>
      </c>
      <c r="F319" s="19" t="s">
        <v>143</v>
      </c>
      <c r="G319" s="19" t="s">
        <v>592</v>
      </c>
      <c r="H319" s="19" t="s">
        <v>448</v>
      </c>
      <c r="I319" s="19"/>
      <c r="J319" s="19">
        <v>2</v>
      </c>
      <c r="K319" s="19">
        <v>2</v>
      </c>
      <c r="L319" s="28">
        <v>0</v>
      </c>
      <c r="M319" s="141">
        <v>2</v>
      </c>
      <c r="N319" s="29">
        <v>0</v>
      </c>
      <c r="O319" s="21"/>
      <c r="P319" s="21"/>
      <c r="Q319" s="22">
        <v>265.85000000000002</v>
      </c>
      <c r="R319" s="22">
        <v>252.07</v>
      </c>
      <c r="S319" s="22">
        <f t="shared" si="37"/>
        <v>172.92002000000002</v>
      </c>
      <c r="V319" s="24">
        <v>430</v>
      </c>
      <c r="W319" s="159">
        <v>400</v>
      </c>
      <c r="X319" s="24">
        <f t="shared" si="42"/>
        <v>333.33333333333337</v>
      </c>
      <c r="Y319" s="24">
        <f t="shared" si="43"/>
        <v>231.99999999999997</v>
      </c>
      <c r="AB319" s="30">
        <f t="shared" si="35"/>
        <v>0.11371334177114552</v>
      </c>
      <c r="AC319" s="31">
        <f t="shared" si="36"/>
        <v>19.663313333333321</v>
      </c>
      <c r="AD319" s="9" t="s">
        <v>636</v>
      </c>
      <c r="AE319" s="9" t="s">
        <v>650</v>
      </c>
      <c r="AF319" s="9" t="s">
        <v>642</v>
      </c>
    </row>
    <row r="320" spans="1:32">
      <c r="B320" s="19" t="s">
        <v>378</v>
      </c>
      <c r="C320" s="27">
        <v>3507350</v>
      </c>
      <c r="D320" s="19">
        <v>98</v>
      </c>
      <c r="E320" s="19" t="s">
        <v>162</v>
      </c>
      <c r="F320" s="19" t="s">
        <v>143</v>
      </c>
      <c r="G320" s="19" t="s">
        <v>592</v>
      </c>
      <c r="H320" s="19" t="s">
        <v>448</v>
      </c>
      <c r="I320" s="19"/>
      <c r="J320" s="19">
        <v>4</v>
      </c>
      <c r="K320" s="19">
        <v>2</v>
      </c>
      <c r="L320" s="28">
        <v>2</v>
      </c>
      <c r="M320" s="17"/>
      <c r="N320" s="29">
        <v>2</v>
      </c>
      <c r="O320" s="21"/>
      <c r="P320" s="21"/>
      <c r="Q320" s="22">
        <v>315.32</v>
      </c>
      <c r="R320" s="22">
        <v>301.86</v>
      </c>
      <c r="S320" s="22">
        <f t="shared" si="37"/>
        <v>207.07596000000004</v>
      </c>
      <c r="V320" s="24">
        <v>515</v>
      </c>
      <c r="W320" s="159">
        <v>470</v>
      </c>
      <c r="X320" s="24">
        <f t="shared" si="42"/>
        <v>391.66666666666669</v>
      </c>
      <c r="Y320" s="24">
        <f t="shared" si="43"/>
        <v>272.59999999999997</v>
      </c>
      <c r="AB320" s="30">
        <f t="shared" si="35"/>
        <v>9.3399092133469364E-2</v>
      </c>
      <c r="AC320" s="31">
        <f t="shared" si="36"/>
        <v>19.34070666666662</v>
      </c>
      <c r="AD320" s="9" t="s">
        <v>635</v>
      </c>
      <c r="AE320" s="9" t="s">
        <v>647</v>
      </c>
      <c r="AF320" s="9" t="s">
        <v>652</v>
      </c>
    </row>
    <row r="321" spans="2:32">
      <c r="B321" s="19"/>
      <c r="C321" s="27">
        <v>3519570</v>
      </c>
      <c r="D321" s="19">
        <v>98</v>
      </c>
      <c r="E321" s="19" t="s">
        <v>162</v>
      </c>
      <c r="F321" s="19" t="s">
        <v>360</v>
      </c>
      <c r="G321" s="19" t="s">
        <v>592</v>
      </c>
      <c r="H321" s="19" t="s">
        <v>448</v>
      </c>
      <c r="I321" s="19"/>
      <c r="J321" s="19"/>
      <c r="K321" s="19"/>
      <c r="L321" s="28">
        <v>0</v>
      </c>
      <c r="M321" s="17"/>
      <c r="N321" s="29">
        <v>0</v>
      </c>
      <c r="O321" s="21"/>
      <c r="P321" s="21"/>
      <c r="Q321" s="22">
        <v>378.09</v>
      </c>
      <c r="R321" s="22">
        <v>362.23</v>
      </c>
      <c r="S321" s="22">
        <f t="shared" si="37"/>
        <v>248.48978000000002</v>
      </c>
      <c r="V321" s="24">
        <v>590</v>
      </c>
      <c r="W321" s="159">
        <v>560</v>
      </c>
      <c r="X321" s="24">
        <f t="shared" si="42"/>
        <v>466.66666666666669</v>
      </c>
      <c r="Y321" s="24">
        <f t="shared" si="43"/>
        <v>324.79999999999995</v>
      </c>
      <c r="AB321" s="30">
        <f t="shared" si="35"/>
        <v>8.6228442339426031E-2</v>
      </c>
      <c r="AC321" s="31">
        <f t="shared" si="36"/>
        <v>21.426886666666661</v>
      </c>
      <c r="AD321" s="9" t="s">
        <v>636</v>
      </c>
      <c r="AE321" s="9" t="s">
        <v>647</v>
      </c>
      <c r="AF321" s="9" t="s">
        <v>652</v>
      </c>
    </row>
    <row r="322" spans="2:32">
      <c r="B322" s="19" t="s">
        <v>338</v>
      </c>
      <c r="C322" s="27">
        <v>3526990</v>
      </c>
      <c r="D322" s="19"/>
      <c r="E322" s="19" t="s">
        <v>163</v>
      </c>
      <c r="F322" s="19" t="s">
        <v>143</v>
      </c>
      <c r="G322" s="19" t="s">
        <v>592</v>
      </c>
      <c r="H322" s="19" t="s">
        <v>448</v>
      </c>
      <c r="I322" s="19"/>
      <c r="J322" s="19"/>
      <c r="K322" s="19"/>
      <c r="L322" s="28">
        <v>0</v>
      </c>
      <c r="M322" s="17"/>
      <c r="N322" s="29">
        <v>0</v>
      </c>
      <c r="O322" s="21"/>
      <c r="P322" s="21"/>
      <c r="Q322" s="22">
        <v>319.75</v>
      </c>
      <c r="R322" s="22">
        <v>309.14</v>
      </c>
      <c r="S322" s="22">
        <f t="shared" si="37"/>
        <v>212.07004000000001</v>
      </c>
      <c r="V322" s="24">
        <v>505</v>
      </c>
      <c r="W322" s="159">
        <v>490</v>
      </c>
      <c r="X322" s="24">
        <f t="shared" si="42"/>
        <v>408.33333333333337</v>
      </c>
      <c r="Y322" s="24">
        <f t="shared" si="43"/>
        <v>284.2</v>
      </c>
      <c r="AB322" s="30">
        <f t="shared" si="35"/>
        <v>0.11323284200509104</v>
      </c>
      <c r="AC322" s="31">
        <f t="shared" si="36"/>
        <v>24.013293333333337</v>
      </c>
      <c r="AD322" s="9" t="s">
        <v>636</v>
      </c>
      <c r="AE322" s="9" t="s">
        <v>650</v>
      </c>
      <c r="AF322" s="9" t="s">
        <v>652</v>
      </c>
    </row>
    <row r="323" spans="2:32">
      <c r="B323" s="19" t="s">
        <v>339</v>
      </c>
      <c r="C323" s="27">
        <v>3519370</v>
      </c>
      <c r="D323" s="19"/>
      <c r="E323" s="19" t="s">
        <v>163</v>
      </c>
      <c r="F323" s="19" t="s">
        <v>143</v>
      </c>
      <c r="G323" s="19" t="s">
        <v>592</v>
      </c>
      <c r="H323" s="19" t="s">
        <v>448</v>
      </c>
      <c r="I323" s="19"/>
      <c r="J323" s="19">
        <v>2</v>
      </c>
      <c r="K323" s="19">
        <v>2</v>
      </c>
      <c r="L323" s="28">
        <v>0</v>
      </c>
      <c r="M323" s="141">
        <v>2</v>
      </c>
      <c r="N323" s="29">
        <v>0</v>
      </c>
      <c r="O323" s="21"/>
      <c r="P323" s="21"/>
      <c r="Q323" s="22">
        <v>305.35000000000002</v>
      </c>
      <c r="R323" s="22">
        <v>292.39</v>
      </c>
      <c r="S323" s="22">
        <f t="shared" si="37"/>
        <v>200.57954000000001</v>
      </c>
      <c r="V323" s="24">
        <v>525</v>
      </c>
      <c r="W323" s="159">
        <v>450</v>
      </c>
      <c r="X323" s="24">
        <f t="shared" si="42"/>
        <v>375</v>
      </c>
      <c r="Y323" s="24">
        <f t="shared" si="43"/>
        <v>261</v>
      </c>
      <c r="AB323" s="30">
        <f t="shared" ref="AB323:AB386" si="44">(X323*AB$4-0.75-S323)/S323</f>
        <v>8.0618691218456093E-2</v>
      </c>
      <c r="AC323" s="31">
        <f t="shared" ref="AC323:AC386" si="45">X323*AB$4-0.75-S323</f>
        <v>16.170459999999963</v>
      </c>
      <c r="AD323" s="9" t="s">
        <v>636</v>
      </c>
      <c r="AE323" s="9" t="s">
        <v>650</v>
      </c>
      <c r="AF323" s="9" t="s">
        <v>652</v>
      </c>
    </row>
    <row r="324" spans="2:32">
      <c r="B324" s="19" t="s">
        <v>340</v>
      </c>
      <c r="C324" s="27">
        <v>3502070</v>
      </c>
      <c r="D324" s="19"/>
      <c r="E324" s="19" t="s">
        <v>163</v>
      </c>
      <c r="F324" s="19" t="s">
        <v>143</v>
      </c>
      <c r="G324" s="19" t="s">
        <v>592</v>
      </c>
      <c r="H324" s="19" t="s">
        <v>161</v>
      </c>
      <c r="I324" s="19"/>
      <c r="J324" s="19"/>
      <c r="K324" s="19"/>
      <c r="L324" s="28">
        <v>0</v>
      </c>
      <c r="M324" s="17"/>
      <c r="N324" s="29">
        <v>0</v>
      </c>
      <c r="O324" s="21"/>
      <c r="P324" s="21"/>
      <c r="Q324" s="22">
        <v>269.54000000000002</v>
      </c>
      <c r="R324" s="22">
        <v>260.73</v>
      </c>
      <c r="S324" s="22">
        <f t="shared" si="37"/>
        <v>178.86078000000003</v>
      </c>
      <c r="V324" s="24">
        <v>435</v>
      </c>
      <c r="W324" s="159">
        <v>420</v>
      </c>
      <c r="X324" s="24">
        <f t="shared" si="42"/>
        <v>350</v>
      </c>
      <c r="Y324" s="24">
        <f t="shared" si="43"/>
        <v>243.6</v>
      </c>
      <c r="AB324" s="30">
        <f t="shared" si="44"/>
        <v>0.13076774013844714</v>
      </c>
      <c r="AC324" s="31">
        <f t="shared" si="45"/>
        <v>23.389219999999966</v>
      </c>
      <c r="AD324" s="9" t="s">
        <v>635</v>
      </c>
      <c r="AE324" s="9" t="s">
        <v>647</v>
      </c>
      <c r="AF324" s="9" t="s">
        <v>645</v>
      </c>
    </row>
    <row r="325" spans="2:32">
      <c r="B325" s="19" t="s">
        <v>341</v>
      </c>
      <c r="C325" s="27">
        <v>3507760</v>
      </c>
      <c r="D325" s="19"/>
      <c r="E325" s="19" t="s">
        <v>163</v>
      </c>
      <c r="F325" s="19" t="s">
        <v>143</v>
      </c>
      <c r="G325" s="19" t="s">
        <v>592</v>
      </c>
      <c r="H325" s="19" t="s">
        <v>448</v>
      </c>
      <c r="I325" s="19"/>
      <c r="J325" s="19"/>
      <c r="K325" s="19"/>
      <c r="L325" s="28">
        <v>0</v>
      </c>
      <c r="M325" s="17"/>
      <c r="N325" s="29">
        <v>0</v>
      </c>
      <c r="O325" s="21"/>
      <c r="P325" s="21"/>
      <c r="Q325" s="22">
        <v>285.41000000000003</v>
      </c>
      <c r="R325" s="22">
        <v>273.33</v>
      </c>
      <c r="S325" s="22">
        <f t="shared" si="37"/>
        <v>187.50438</v>
      </c>
      <c r="V325" s="24">
        <v>455</v>
      </c>
      <c r="W325" s="159">
        <v>440</v>
      </c>
      <c r="X325" s="24">
        <f t="shared" si="42"/>
        <v>366.66666666666669</v>
      </c>
      <c r="Y325" s="24">
        <f t="shared" si="43"/>
        <v>255.2</v>
      </c>
      <c r="AB325" s="30">
        <f t="shared" si="44"/>
        <v>0.13019582084784717</v>
      </c>
      <c r="AC325" s="31">
        <f t="shared" si="45"/>
        <v>24.41228666666666</v>
      </c>
      <c r="AD325" s="9" t="s">
        <v>635</v>
      </c>
      <c r="AE325" s="9" t="s">
        <v>650</v>
      </c>
      <c r="AF325" s="9" t="s">
        <v>641</v>
      </c>
    </row>
    <row r="326" spans="2:32">
      <c r="B326" s="19" t="s">
        <v>342</v>
      </c>
      <c r="C326" s="27">
        <v>3507770</v>
      </c>
      <c r="D326" s="19"/>
      <c r="E326" s="19" t="s">
        <v>163</v>
      </c>
      <c r="F326" s="19" t="s">
        <v>143</v>
      </c>
      <c r="G326" s="19" t="s">
        <v>592</v>
      </c>
      <c r="H326" s="19" t="s">
        <v>448</v>
      </c>
      <c r="I326" s="19"/>
      <c r="J326" s="19"/>
      <c r="K326" s="19"/>
      <c r="L326" s="28">
        <v>0</v>
      </c>
      <c r="M326" s="17"/>
      <c r="N326" s="29">
        <v>0</v>
      </c>
      <c r="O326" s="21"/>
      <c r="P326" s="21"/>
      <c r="Q326" s="22">
        <v>299.08</v>
      </c>
      <c r="R326" s="22">
        <v>289.39999999999998</v>
      </c>
      <c r="S326" s="22">
        <f t="shared" si="37"/>
        <v>198.5284</v>
      </c>
      <c r="V326" s="24">
        <v>475</v>
      </c>
      <c r="W326" s="159">
        <v>460</v>
      </c>
      <c r="X326" s="24">
        <f t="shared" si="42"/>
        <v>383.33333333333337</v>
      </c>
      <c r="Y326" s="24">
        <f t="shared" si="43"/>
        <v>266.79999999999995</v>
      </c>
      <c r="AB326" s="30">
        <f t="shared" si="44"/>
        <v>0.1161291449149509</v>
      </c>
      <c r="AC326" s="31">
        <f t="shared" si="45"/>
        <v>23.054933333333338</v>
      </c>
      <c r="AD326" s="9" t="s">
        <v>636</v>
      </c>
      <c r="AE326" s="9" t="s">
        <v>650</v>
      </c>
      <c r="AF326" s="9" t="s">
        <v>642</v>
      </c>
    </row>
    <row r="327" spans="2:32">
      <c r="B327" s="19" t="s">
        <v>343</v>
      </c>
      <c r="C327" s="27">
        <v>3571370</v>
      </c>
      <c r="D327" s="19">
        <v>94</v>
      </c>
      <c r="E327" s="19" t="s">
        <v>163</v>
      </c>
      <c r="F327" s="19" t="s">
        <v>143</v>
      </c>
      <c r="G327" s="19" t="s">
        <v>592</v>
      </c>
      <c r="H327" s="19" t="s">
        <v>161</v>
      </c>
      <c r="I327" s="19"/>
      <c r="J327" s="19"/>
      <c r="K327" s="19"/>
      <c r="L327" s="28">
        <v>0</v>
      </c>
      <c r="M327" s="17"/>
      <c r="N327" s="29">
        <v>0</v>
      </c>
      <c r="O327" s="21"/>
      <c r="P327" s="21"/>
      <c r="Q327" s="22">
        <v>298.33999999999997</v>
      </c>
      <c r="R327" s="22">
        <v>294.45</v>
      </c>
      <c r="S327" s="22">
        <f t="shared" si="37"/>
        <v>201.99270000000001</v>
      </c>
      <c r="V327" s="24">
        <v>475</v>
      </c>
      <c r="W327" s="159">
        <v>470</v>
      </c>
      <c r="X327" s="24">
        <f t="shared" si="42"/>
        <v>391.66666666666669</v>
      </c>
      <c r="Y327" s="24">
        <f t="shared" si="43"/>
        <v>272.59999999999997</v>
      </c>
      <c r="AB327" s="30">
        <f t="shared" si="44"/>
        <v>0.12091509577656342</v>
      </c>
      <c r="AC327" s="31">
        <f t="shared" si="45"/>
        <v>24.423966666666644</v>
      </c>
      <c r="AD327" s="9" t="s">
        <v>635</v>
      </c>
      <c r="AE327" s="9" t="s">
        <v>647</v>
      </c>
      <c r="AF327" s="9" t="s">
        <v>644</v>
      </c>
    </row>
    <row r="328" spans="2:32">
      <c r="B328" s="19" t="s">
        <v>344</v>
      </c>
      <c r="C328" s="27">
        <v>3567360</v>
      </c>
      <c r="D328" s="19"/>
      <c r="E328" s="19" t="s">
        <v>163</v>
      </c>
      <c r="F328" s="19" t="s">
        <v>143</v>
      </c>
      <c r="G328" s="19" t="s">
        <v>592</v>
      </c>
      <c r="H328" s="19" t="s">
        <v>448</v>
      </c>
      <c r="I328" s="19"/>
      <c r="J328" s="19"/>
      <c r="K328" s="19"/>
      <c r="L328" s="28">
        <v>0</v>
      </c>
      <c r="M328" s="17"/>
      <c r="N328" s="29">
        <v>0</v>
      </c>
      <c r="O328" s="21"/>
      <c r="P328" s="21"/>
      <c r="Q328" s="22">
        <v>310.14999999999998</v>
      </c>
      <c r="R328" s="22">
        <v>300.11</v>
      </c>
      <c r="S328" s="22">
        <f t="shared" ref="S328:S391" si="46">R328*S$4</f>
        <v>205.87546000000003</v>
      </c>
      <c r="V328" s="24">
        <v>490</v>
      </c>
      <c r="W328" s="159">
        <v>470</v>
      </c>
      <c r="X328" s="24">
        <f t="shared" si="42"/>
        <v>391.66666666666669</v>
      </c>
      <c r="Y328" s="24">
        <f t="shared" si="43"/>
        <v>272.59999999999997</v>
      </c>
      <c r="AB328" s="30">
        <f t="shared" si="44"/>
        <v>9.9774915702272732E-2</v>
      </c>
      <c r="AC328" s="31">
        <f t="shared" si="45"/>
        <v>20.541206666666625</v>
      </c>
      <c r="AD328" s="9" t="s">
        <v>636</v>
      </c>
      <c r="AE328" s="9" t="s">
        <v>650</v>
      </c>
      <c r="AF328" s="9" t="s">
        <v>642</v>
      </c>
    </row>
    <row r="329" spans="2:32">
      <c r="B329" s="19" t="s">
        <v>596</v>
      </c>
      <c r="C329" s="27">
        <v>3565640</v>
      </c>
      <c r="D329" s="19">
        <v>99</v>
      </c>
      <c r="E329" s="19" t="s">
        <v>163</v>
      </c>
      <c r="F329" s="19" t="s">
        <v>143</v>
      </c>
      <c r="G329" s="19" t="s">
        <v>592</v>
      </c>
      <c r="H329" s="19" t="s">
        <v>448</v>
      </c>
      <c r="I329" s="19"/>
      <c r="J329" s="19"/>
      <c r="K329" s="19"/>
      <c r="L329" s="28">
        <v>0</v>
      </c>
      <c r="M329" s="17"/>
      <c r="N329" s="29">
        <v>0</v>
      </c>
      <c r="O329" s="21"/>
      <c r="P329" s="21"/>
      <c r="Q329" s="22">
        <v>296.49</v>
      </c>
      <c r="R329" s="22">
        <v>281.23</v>
      </c>
      <c r="S329" s="22">
        <f t="shared" si="46"/>
        <v>192.92378000000002</v>
      </c>
      <c r="V329" s="24">
        <v>475</v>
      </c>
      <c r="W329" s="159">
        <v>450</v>
      </c>
      <c r="X329" s="24">
        <f t="shared" si="42"/>
        <v>375</v>
      </c>
      <c r="Y329" s="24">
        <f t="shared" si="43"/>
        <v>261</v>
      </c>
      <c r="AB329" s="30">
        <f t="shared" si="44"/>
        <v>0.12350069027260376</v>
      </c>
      <c r="AC329" s="31">
        <f t="shared" si="45"/>
        <v>23.82621999999995</v>
      </c>
      <c r="AD329" s="9" t="s">
        <v>635</v>
      </c>
      <c r="AE329" s="9" t="s">
        <v>647</v>
      </c>
      <c r="AF329" s="9" t="s">
        <v>652</v>
      </c>
    </row>
    <row r="330" spans="2:32">
      <c r="B330" s="19" t="s">
        <v>449</v>
      </c>
      <c r="C330" s="27">
        <v>3507500</v>
      </c>
      <c r="D330" s="19">
        <v>101</v>
      </c>
      <c r="E330" s="19" t="s">
        <v>163</v>
      </c>
      <c r="F330" s="19" t="s">
        <v>143</v>
      </c>
      <c r="G330" s="19" t="s">
        <v>592</v>
      </c>
      <c r="H330" s="19" t="s">
        <v>448</v>
      </c>
      <c r="I330" s="19"/>
      <c r="J330" s="19"/>
      <c r="K330" s="19"/>
      <c r="L330" s="28">
        <v>0</v>
      </c>
      <c r="M330" s="17"/>
      <c r="N330" s="29">
        <v>0</v>
      </c>
      <c r="O330" s="21"/>
      <c r="P330" s="21"/>
      <c r="Q330" s="22">
        <v>326.39999999999998</v>
      </c>
      <c r="R330" s="22">
        <v>309.41000000000003</v>
      </c>
      <c r="S330" s="22">
        <f t="shared" si="46"/>
        <v>212.25526000000002</v>
      </c>
      <c r="V330" s="24">
        <v>515</v>
      </c>
      <c r="W330" s="159">
        <v>490</v>
      </c>
      <c r="X330" s="24">
        <f t="shared" si="42"/>
        <v>408.33333333333337</v>
      </c>
      <c r="Y330" s="24">
        <f t="shared" si="43"/>
        <v>284.2</v>
      </c>
      <c r="AB330" s="30">
        <f t="shared" si="44"/>
        <v>0.11226140324312019</v>
      </c>
      <c r="AC330" s="31">
        <f t="shared" si="45"/>
        <v>23.828073333333322</v>
      </c>
      <c r="AD330" s="9" t="s">
        <v>635</v>
      </c>
      <c r="AE330" s="9" t="s">
        <v>650</v>
      </c>
      <c r="AF330" s="9" t="s">
        <v>652</v>
      </c>
    </row>
    <row r="331" spans="2:32">
      <c r="B331" s="19" t="s">
        <v>329</v>
      </c>
      <c r="C331" s="27">
        <v>3507780</v>
      </c>
      <c r="D331" s="19"/>
      <c r="E331" s="19" t="s">
        <v>163</v>
      </c>
      <c r="F331" s="19" t="s">
        <v>143</v>
      </c>
      <c r="G331" s="19" t="s">
        <v>592</v>
      </c>
      <c r="H331" s="19" t="s">
        <v>448</v>
      </c>
      <c r="I331" s="19"/>
      <c r="J331" s="19"/>
      <c r="K331" s="19"/>
      <c r="L331" s="28">
        <v>0</v>
      </c>
      <c r="M331" s="17"/>
      <c r="N331" s="29">
        <v>0</v>
      </c>
      <c r="O331" s="21"/>
      <c r="P331" s="21"/>
      <c r="Q331" s="22">
        <v>326.02999999999997</v>
      </c>
      <c r="R331" s="22">
        <v>306.05</v>
      </c>
      <c r="S331" s="22">
        <f t="shared" si="46"/>
        <v>209.95030000000003</v>
      </c>
      <c r="V331" s="24">
        <v>515</v>
      </c>
      <c r="W331" s="159">
        <v>480</v>
      </c>
      <c r="X331" s="24">
        <f t="shared" si="42"/>
        <v>400</v>
      </c>
      <c r="Y331" s="24">
        <f t="shared" si="43"/>
        <v>278.39999999999998</v>
      </c>
      <c r="AB331" s="30">
        <f t="shared" si="44"/>
        <v>0.10145115296334391</v>
      </c>
      <c r="AC331" s="31">
        <f t="shared" si="45"/>
        <v>21.299699999999945</v>
      </c>
      <c r="AD331" s="9" t="s">
        <v>636</v>
      </c>
      <c r="AE331" s="9" t="s">
        <v>650</v>
      </c>
      <c r="AF331" s="9" t="s">
        <v>642</v>
      </c>
    </row>
    <row r="332" spans="2:32">
      <c r="B332" s="19" t="s">
        <v>330</v>
      </c>
      <c r="C332" s="27">
        <v>3566600</v>
      </c>
      <c r="D332" s="19">
        <v>96</v>
      </c>
      <c r="E332" s="19" t="s">
        <v>163</v>
      </c>
      <c r="F332" s="19" t="s">
        <v>143</v>
      </c>
      <c r="G332" s="19" t="s">
        <v>592</v>
      </c>
      <c r="H332" s="19" t="s">
        <v>448</v>
      </c>
      <c r="I332" s="19"/>
      <c r="J332" s="19"/>
      <c r="K332" s="19"/>
      <c r="L332" s="28">
        <v>0</v>
      </c>
      <c r="M332" s="17"/>
      <c r="N332" s="29">
        <v>0</v>
      </c>
      <c r="O332" s="21"/>
      <c r="P332" s="21"/>
      <c r="Q332" s="22">
        <v>358.52</v>
      </c>
      <c r="R332" s="22">
        <v>326.13</v>
      </c>
      <c r="S332" s="22">
        <f t="shared" si="46"/>
        <v>223.72518000000002</v>
      </c>
      <c r="V332" s="24">
        <v>560</v>
      </c>
      <c r="W332" s="159">
        <v>510</v>
      </c>
      <c r="X332" s="24">
        <f t="shared" si="42"/>
        <v>425</v>
      </c>
      <c r="Y332" s="24">
        <f t="shared" si="43"/>
        <v>295.79999999999995</v>
      </c>
      <c r="AB332" s="30">
        <f t="shared" si="44"/>
        <v>9.8445870062547028E-2</v>
      </c>
      <c r="AC332" s="31">
        <f t="shared" si="45"/>
        <v>22.024819999999949</v>
      </c>
      <c r="AD332" s="9" t="s">
        <v>636</v>
      </c>
      <c r="AE332" s="9" t="s">
        <v>650</v>
      </c>
      <c r="AF332" s="9" t="s">
        <v>642</v>
      </c>
    </row>
    <row r="333" spans="2:32">
      <c r="B333" s="19" t="s">
        <v>481</v>
      </c>
      <c r="C333" s="27">
        <v>3560940</v>
      </c>
      <c r="D333" s="19">
        <v>98</v>
      </c>
      <c r="E333" s="19" t="s">
        <v>163</v>
      </c>
      <c r="F333" s="19" t="s">
        <v>143</v>
      </c>
      <c r="G333" s="19" t="s">
        <v>592</v>
      </c>
      <c r="H333" s="19" t="s">
        <v>448</v>
      </c>
      <c r="I333" s="19"/>
      <c r="J333" s="19"/>
      <c r="K333" s="19"/>
      <c r="L333" s="28">
        <v>0</v>
      </c>
      <c r="M333" s="17"/>
      <c r="N333" s="29">
        <v>0</v>
      </c>
      <c r="O333" s="21"/>
      <c r="P333" s="21"/>
      <c r="Q333" s="22">
        <v>366.65</v>
      </c>
      <c r="R333" s="22">
        <v>351.14</v>
      </c>
      <c r="S333" s="22">
        <f t="shared" si="46"/>
        <v>240.88204000000002</v>
      </c>
      <c r="V333" s="24">
        <v>570</v>
      </c>
      <c r="W333" s="159">
        <v>550</v>
      </c>
      <c r="X333" s="24">
        <f t="shared" si="42"/>
        <v>458.33333333333337</v>
      </c>
      <c r="Y333" s="24">
        <f t="shared" si="43"/>
        <v>319</v>
      </c>
      <c r="AB333" s="30">
        <f t="shared" si="44"/>
        <v>0.10046948013780228</v>
      </c>
      <c r="AC333" s="31">
        <f t="shared" si="45"/>
        <v>24.201293333333297</v>
      </c>
      <c r="AD333" s="9" t="s">
        <v>636</v>
      </c>
      <c r="AE333" s="9" t="s">
        <v>647</v>
      </c>
      <c r="AF333" s="9" t="s">
        <v>642</v>
      </c>
    </row>
    <row r="334" spans="2:32">
      <c r="B334" s="19" t="s">
        <v>595</v>
      </c>
      <c r="C334" s="27">
        <v>3562380</v>
      </c>
      <c r="D334" s="19">
        <v>100</v>
      </c>
      <c r="E334" s="19" t="s">
        <v>163</v>
      </c>
      <c r="F334" s="19" t="s">
        <v>143</v>
      </c>
      <c r="G334" s="19" t="s">
        <v>592</v>
      </c>
      <c r="H334" s="19" t="s">
        <v>448</v>
      </c>
      <c r="I334" s="19"/>
      <c r="J334" s="19"/>
      <c r="K334" s="19"/>
      <c r="L334" s="28">
        <v>0</v>
      </c>
      <c r="M334" s="17"/>
      <c r="N334" s="29">
        <v>0</v>
      </c>
      <c r="O334" s="21"/>
      <c r="P334" s="21"/>
      <c r="Q334" s="22">
        <v>363.69</v>
      </c>
      <c r="R334" s="22">
        <v>348.22</v>
      </c>
      <c r="S334" s="22">
        <f t="shared" si="46"/>
        <v>238.87892000000005</v>
      </c>
      <c r="V334" s="24">
        <v>570</v>
      </c>
      <c r="W334" s="159">
        <v>540</v>
      </c>
      <c r="X334" s="24">
        <f t="shared" si="42"/>
        <v>450</v>
      </c>
      <c r="Y334" s="24">
        <f t="shared" si="43"/>
        <v>313.2</v>
      </c>
      <c r="AB334" s="30">
        <f t="shared" si="44"/>
        <v>8.9464068240093952E-2</v>
      </c>
      <c r="AC334" s="31">
        <f t="shared" si="45"/>
        <v>21.371079999999949</v>
      </c>
      <c r="AD334" s="9" t="s">
        <v>636</v>
      </c>
      <c r="AE334" s="9" t="s">
        <v>647</v>
      </c>
      <c r="AF334" s="9" t="s">
        <v>652</v>
      </c>
    </row>
    <row r="335" spans="2:32">
      <c r="B335" s="19" t="s">
        <v>331</v>
      </c>
      <c r="C335" s="27">
        <v>3507800</v>
      </c>
      <c r="D335" s="19"/>
      <c r="E335" s="19" t="s">
        <v>163</v>
      </c>
      <c r="F335" s="19" t="s">
        <v>143</v>
      </c>
      <c r="G335" s="19" t="s">
        <v>592</v>
      </c>
      <c r="H335" s="19" t="s">
        <v>448</v>
      </c>
      <c r="I335" s="19"/>
      <c r="J335" s="19"/>
      <c r="K335" s="19"/>
      <c r="L335" s="28">
        <v>0</v>
      </c>
      <c r="M335" s="17"/>
      <c r="N335" s="29">
        <v>0</v>
      </c>
      <c r="O335" s="21"/>
      <c r="P335" s="21"/>
      <c r="Q335" s="22">
        <v>373.66</v>
      </c>
      <c r="R335" s="22">
        <v>350.76</v>
      </c>
      <c r="S335" s="22">
        <f t="shared" si="46"/>
        <v>240.62136000000001</v>
      </c>
      <c r="V335" s="24">
        <v>580</v>
      </c>
      <c r="W335" s="159">
        <v>550</v>
      </c>
      <c r="X335" s="24">
        <f t="shared" si="42"/>
        <v>458.33333333333337</v>
      </c>
      <c r="Y335" s="24">
        <f t="shared" si="43"/>
        <v>319</v>
      </c>
      <c r="AB335" s="30">
        <f t="shared" si="44"/>
        <v>0.10166168678181066</v>
      </c>
      <c r="AC335" s="31">
        <f t="shared" si="45"/>
        <v>24.461973333333304</v>
      </c>
      <c r="AD335" s="9" t="s">
        <v>636</v>
      </c>
      <c r="AE335" s="9" t="s">
        <v>650</v>
      </c>
      <c r="AF335" s="9" t="s">
        <v>652</v>
      </c>
    </row>
    <row r="336" spans="2:32">
      <c r="B336" s="19" t="s">
        <v>332</v>
      </c>
      <c r="C336" s="27">
        <v>3506370</v>
      </c>
      <c r="D336" s="19"/>
      <c r="E336" s="19" t="s">
        <v>163</v>
      </c>
      <c r="F336" s="19" t="s">
        <v>143</v>
      </c>
      <c r="G336" s="19" t="s">
        <v>592</v>
      </c>
      <c r="H336" s="19" t="s">
        <v>161</v>
      </c>
      <c r="I336" s="19"/>
      <c r="J336" s="19"/>
      <c r="K336" s="19"/>
      <c r="L336" s="28">
        <v>0</v>
      </c>
      <c r="M336" s="17"/>
      <c r="N336" s="29">
        <v>0</v>
      </c>
      <c r="O336" s="21"/>
      <c r="P336" s="21"/>
      <c r="Q336" s="22">
        <v>362.21</v>
      </c>
      <c r="R336" s="22">
        <v>336.39</v>
      </c>
      <c r="S336" s="22">
        <f t="shared" si="46"/>
        <v>230.76354000000001</v>
      </c>
      <c r="V336" s="24">
        <v>570</v>
      </c>
      <c r="W336" s="159">
        <v>530</v>
      </c>
      <c r="X336" s="24">
        <f t="shared" si="42"/>
        <v>441.66666666666669</v>
      </c>
      <c r="Y336" s="24">
        <f t="shared" si="43"/>
        <v>307.39999999999998</v>
      </c>
      <c r="AB336" s="30">
        <f t="shared" si="44"/>
        <v>0.10683285005363793</v>
      </c>
      <c r="AC336" s="31">
        <f t="shared" si="45"/>
        <v>24.65312666666668</v>
      </c>
      <c r="AD336" s="9" t="s">
        <v>636</v>
      </c>
      <c r="AE336" s="9" t="s">
        <v>650</v>
      </c>
      <c r="AF336" s="9" t="s">
        <v>644</v>
      </c>
    </row>
    <row r="337" spans="1:32">
      <c r="B337" s="17" t="s">
        <v>325</v>
      </c>
      <c r="D337" s="19"/>
      <c r="E337" s="19"/>
      <c r="F337" s="19"/>
      <c r="G337" s="19"/>
      <c r="H337" s="19"/>
      <c r="I337" s="19"/>
      <c r="J337" s="19"/>
      <c r="K337" s="19"/>
      <c r="L337" s="17"/>
      <c r="M337" s="17"/>
      <c r="N337" s="21"/>
      <c r="O337" s="21"/>
      <c r="P337" s="21"/>
      <c r="S337" s="22"/>
      <c r="AB337" s="30"/>
      <c r="AC337" s="31"/>
    </row>
    <row r="338" spans="1:32">
      <c r="B338" s="19" t="s">
        <v>326</v>
      </c>
      <c r="C338" s="27">
        <v>3507810</v>
      </c>
      <c r="D338" s="19"/>
      <c r="E338" s="19" t="s">
        <v>163</v>
      </c>
      <c r="F338" s="19" t="s">
        <v>143</v>
      </c>
      <c r="G338" s="19" t="s">
        <v>592</v>
      </c>
      <c r="H338" s="19" t="s">
        <v>448</v>
      </c>
      <c r="I338" s="19"/>
      <c r="J338" s="19"/>
      <c r="K338" s="19"/>
      <c r="L338" s="135">
        <v>0</v>
      </c>
      <c r="M338" s="17"/>
      <c r="N338" s="29">
        <v>0</v>
      </c>
      <c r="O338" s="21"/>
      <c r="P338" s="21"/>
      <c r="Q338" s="22">
        <v>326.02</v>
      </c>
      <c r="R338" s="22">
        <v>312.25</v>
      </c>
      <c r="S338" s="22">
        <f t="shared" si="46"/>
        <v>214.20350000000002</v>
      </c>
      <c r="V338" s="24">
        <v>515</v>
      </c>
      <c r="W338" s="159">
        <v>490</v>
      </c>
      <c r="X338" s="24">
        <f t="shared" ref="X338:X344" si="47">W338/1.2</f>
        <v>408.33333333333337</v>
      </c>
      <c r="Y338" s="24">
        <f t="shared" ref="Y338:Y344" si="48">W338*AB$4</f>
        <v>284.2</v>
      </c>
      <c r="AB338" s="30">
        <f t="shared" si="44"/>
        <v>0.10214507855069278</v>
      </c>
      <c r="AC338" s="31">
        <f t="shared" si="45"/>
        <v>21.879833333333323</v>
      </c>
      <c r="AD338" s="9" t="s">
        <v>635</v>
      </c>
      <c r="AE338" s="9" t="s">
        <v>650</v>
      </c>
      <c r="AF338" s="9" t="s">
        <v>652</v>
      </c>
    </row>
    <row r="339" spans="1:32">
      <c r="B339" s="19" t="s">
        <v>327</v>
      </c>
      <c r="C339" s="27">
        <v>3507820</v>
      </c>
      <c r="D339" s="19"/>
      <c r="E339" s="19" t="s">
        <v>163</v>
      </c>
      <c r="F339" s="19" t="s">
        <v>143</v>
      </c>
      <c r="G339" s="19" t="s">
        <v>592</v>
      </c>
      <c r="H339" s="19" t="s">
        <v>448</v>
      </c>
      <c r="I339" s="19"/>
      <c r="J339" s="19"/>
      <c r="K339" s="19"/>
      <c r="L339" s="135">
        <v>0</v>
      </c>
      <c r="M339" s="17"/>
      <c r="N339" s="29">
        <v>0</v>
      </c>
      <c r="O339" s="21"/>
      <c r="P339" s="21"/>
      <c r="Q339" s="22">
        <v>346.34</v>
      </c>
      <c r="R339" s="22">
        <v>331.57</v>
      </c>
      <c r="S339" s="22">
        <f t="shared" si="46"/>
        <v>227.45702</v>
      </c>
      <c r="V339" s="24">
        <v>540</v>
      </c>
      <c r="W339" s="159">
        <v>520</v>
      </c>
      <c r="X339" s="24">
        <f t="shared" si="47"/>
        <v>433.33333333333337</v>
      </c>
      <c r="Y339" s="24">
        <f t="shared" si="48"/>
        <v>301.59999999999997</v>
      </c>
      <c r="AB339" s="30">
        <f t="shared" si="44"/>
        <v>0.10167333298103239</v>
      </c>
      <c r="AC339" s="31">
        <f t="shared" si="45"/>
        <v>23.126313333333343</v>
      </c>
      <c r="AD339" s="9" t="s">
        <v>636</v>
      </c>
      <c r="AE339" s="9" t="s">
        <v>650</v>
      </c>
      <c r="AF339" s="9" t="s">
        <v>652</v>
      </c>
    </row>
    <row r="340" spans="1:32">
      <c r="B340" s="19" t="s">
        <v>376</v>
      </c>
      <c r="C340" s="27">
        <v>3509430</v>
      </c>
      <c r="D340" s="19"/>
      <c r="E340" s="19" t="s">
        <v>163</v>
      </c>
      <c r="F340" s="19" t="s">
        <v>143</v>
      </c>
      <c r="G340" s="19" t="s">
        <v>592</v>
      </c>
      <c r="H340" s="19" t="s">
        <v>448</v>
      </c>
      <c r="I340" s="19"/>
      <c r="J340" s="19"/>
      <c r="K340" s="19"/>
      <c r="L340" s="135">
        <v>0</v>
      </c>
      <c r="M340" s="17"/>
      <c r="N340" s="29">
        <v>0</v>
      </c>
      <c r="O340" s="21"/>
      <c r="P340" s="21"/>
      <c r="Q340" s="22">
        <v>364.8</v>
      </c>
      <c r="R340" s="22">
        <v>345.78</v>
      </c>
      <c r="S340" s="22">
        <f t="shared" si="46"/>
        <v>237.20508000000001</v>
      </c>
      <c r="V340" s="24">
        <v>570</v>
      </c>
      <c r="W340" s="159">
        <v>540</v>
      </c>
      <c r="X340" s="24">
        <f t="shared" si="47"/>
        <v>450</v>
      </c>
      <c r="Y340" s="24">
        <f t="shared" si="48"/>
        <v>313.2</v>
      </c>
      <c r="AB340" s="30">
        <f t="shared" si="44"/>
        <v>9.7151882244680382E-2</v>
      </c>
      <c r="AC340" s="31">
        <f t="shared" si="45"/>
        <v>23.044919999999991</v>
      </c>
      <c r="AD340" s="9" t="s">
        <v>635</v>
      </c>
      <c r="AE340" s="9" t="s">
        <v>650</v>
      </c>
      <c r="AF340" s="9" t="s">
        <v>652</v>
      </c>
    </row>
    <row r="341" spans="1:32">
      <c r="B341" s="19" t="s">
        <v>328</v>
      </c>
      <c r="C341" s="27">
        <v>3507830</v>
      </c>
      <c r="D341" s="19"/>
      <c r="E341" s="19" t="s">
        <v>163</v>
      </c>
      <c r="F341" s="19" t="s">
        <v>143</v>
      </c>
      <c r="G341" s="19" t="s">
        <v>592</v>
      </c>
      <c r="H341" s="19" t="s">
        <v>448</v>
      </c>
      <c r="I341" s="19"/>
      <c r="J341" s="19"/>
      <c r="K341" s="19"/>
      <c r="L341" s="135">
        <v>0</v>
      </c>
      <c r="M341" s="17"/>
      <c r="N341" s="29">
        <v>0</v>
      </c>
      <c r="O341" s="21"/>
      <c r="P341" s="21"/>
      <c r="Q341" s="22">
        <v>355.02</v>
      </c>
      <c r="R341" s="22">
        <v>336.66</v>
      </c>
      <c r="S341" s="22">
        <f t="shared" si="46"/>
        <v>230.94876000000002</v>
      </c>
      <c r="V341" s="24">
        <v>555</v>
      </c>
      <c r="W341" s="159">
        <v>530</v>
      </c>
      <c r="X341" s="24">
        <f t="shared" si="47"/>
        <v>441.66666666666669</v>
      </c>
      <c r="Y341" s="24">
        <f t="shared" si="48"/>
        <v>307.39999999999998</v>
      </c>
      <c r="AB341" s="30">
        <f t="shared" si="44"/>
        <v>0.10594517444764225</v>
      </c>
      <c r="AC341" s="31">
        <f t="shared" si="45"/>
        <v>24.467906666666664</v>
      </c>
      <c r="AD341" s="9" t="s">
        <v>635</v>
      </c>
      <c r="AE341" s="9" t="s">
        <v>650</v>
      </c>
      <c r="AF341" s="9" t="s">
        <v>652</v>
      </c>
    </row>
    <row r="342" spans="1:32">
      <c r="B342" s="19" t="s">
        <v>480</v>
      </c>
      <c r="C342" s="27">
        <v>3507860</v>
      </c>
      <c r="D342" s="19"/>
      <c r="E342" s="19" t="s">
        <v>163</v>
      </c>
      <c r="F342" s="19" t="s">
        <v>143</v>
      </c>
      <c r="G342" s="19" t="s">
        <v>592</v>
      </c>
      <c r="H342" s="19" t="s">
        <v>448</v>
      </c>
      <c r="I342" s="19"/>
      <c r="J342" s="19"/>
      <c r="K342" s="19"/>
      <c r="L342" s="135">
        <v>0</v>
      </c>
      <c r="M342" s="17"/>
      <c r="N342" s="29">
        <v>0</v>
      </c>
      <c r="O342" s="21"/>
      <c r="P342" s="21"/>
      <c r="Q342" s="22">
        <v>400.61</v>
      </c>
      <c r="R342" s="22">
        <v>376.11</v>
      </c>
      <c r="S342" s="22">
        <f t="shared" si="46"/>
        <v>258.01146000000006</v>
      </c>
      <c r="V342" s="24">
        <v>620</v>
      </c>
      <c r="W342" s="159">
        <v>580</v>
      </c>
      <c r="X342" s="24">
        <f t="shared" si="47"/>
        <v>483.33333333333337</v>
      </c>
      <c r="Y342" s="24">
        <f t="shared" si="48"/>
        <v>336.4</v>
      </c>
      <c r="AB342" s="30">
        <f t="shared" si="44"/>
        <v>8.3608198385192858E-2</v>
      </c>
      <c r="AC342" s="31">
        <f t="shared" si="45"/>
        <v>21.571873333333258</v>
      </c>
      <c r="AD342" s="9" t="s">
        <v>636</v>
      </c>
      <c r="AE342" s="9" t="s">
        <v>650</v>
      </c>
      <c r="AF342" s="9" t="s">
        <v>652</v>
      </c>
    </row>
    <row r="343" spans="1:32">
      <c r="B343" s="19" t="s">
        <v>377</v>
      </c>
      <c r="C343" s="27">
        <v>3506380</v>
      </c>
      <c r="D343" s="19"/>
      <c r="E343" s="19" t="s">
        <v>163</v>
      </c>
      <c r="F343" s="19" t="s">
        <v>143</v>
      </c>
      <c r="G343" s="19" t="s">
        <v>592</v>
      </c>
      <c r="H343" s="19" t="s">
        <v>161</v>
      </c>
      <c r="I343" s="19"/>
      <c r="J343" s="19"/>
      <c r="K343" s="19"/>
      <c r="L343" s="135">
        <v>0</v>
      </c>
      <c r="M343" s="17"/>
      <c r="N343" s="29">
        <v>0</v>
      </c>
      <c r="O343" s="21"/>
      <c r="P343" s="21"/>
      <c r="Q343" s="22">
        <v>419.08</v>
      </c>
      <c r="R343" s="22">
        <v>401.23</v>
      </c>
      <c r="S343" s="22">
        <f t="shared" si="46"/>
        <v>275.24378000000002</v>
      </c>
      <c r="V343" s="24">
        <v>650</v>
      </c>
      <c r="W343" s="159">
        <v>620</v>
      </c>
      <c r="X343" s="24">
        <f t="shared" si="47"/>
        <v>516.66666666666674</v>
      </c>
      <c r="Y343" s="24">
        <f t="shared" si="48"/>
        <v>359.59999999999997</v>
      </c>
      <c r="AB343" s="30">
        <f t="shared" si="44"/>
        <v>8.6006981399058935E-2</v>
      </c>
      <c r="AC343" s="31">
        <f t="shared" si="45"/>
        <v>23.67288666666667</v>
      </c>
      <c r="AD343" s="9" t="s">
        <v>636</v>
      </c>
      <c r="AE343" s="9" t="s">
        <v>647</v>
      </c>
      <c r="AF343" s="9" t="s">
        <v>657</v>
      </c>
    </row>
    <row r="344" spans="1:32">
      <c r="A344" s="10" t="s">
        <v>904</v>
      </c>
      <c r="B344" s="19" t="s">
        <v>321</v>
      </c>
      <c r="C344" s="19">
        <v>3571990</v>
      </c>
      <c r="D344" s="19">
        <v>105</v>
      </c>
      <c r="E344" s="19" t="s">
        <v>163</v>
      </c>
      <c r="F344" s="19" t="s">
        <v>143</v>
      </c>
      <c r="G344" s="19" t="s">
        <v>592</v>
      </c>
      <c r="H344" s="17" t="s">
        <v>912</v>
      </c>
      <c r="I344" s="19"/>
      <c r="J344" s="19"/>
      <c r="K344" s="19"/>
      <c r="L344" s="135"/>
      <c r="M344" s="17"/>
      <c r="N344" s="130">
        <v>0</v>
      </c>
      <c r="O344" s="21"/>
      <c r="P344" s="21"/>
      <c r="R344" s="22">
        <v>377.46</v>
      </c>
      <c r="S344" s="22">
        <f t="shared" si="46"/>
        <v>258.93756000000002</v>
      </c>
      <c r="W344" s="159">
        <v>580</v>
      </c>
      <c r="X344" s="24">
        <f t="shared" si="47"/>
        <v>483.33333333333337</v>
      </c>
      <c r="Y344" s="24">
        <f t="shared" si="48"/>
        <v>336.4</v>
      </c>
      <c r="AB344" s="30">
        <f t="shared" si="44"/>
        <v>7.9732632582670868E-2</v>
      </c>
      <c r="AC344" s="31">
        <f t="shared" si="45"/>
        <v>20.645773333333295</v>
      </c>
      <c r="AD344" s="9" t="s">
        <v>937</v>
      </c>
    </row>
    <row r="345" spans="1:32"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7"/>
      <c r="M345" s="17"/>
      <c r="N345" s="21"/>
      <c r="O345" s="21"/>
      <c r="P345" s="21"/>
      <c r="S345" s="22"/>
      <c r="AB345" s="30"/>
      <c r="AC345" s="31"/>
    </row>
    <row r="346" spans="1:32">
      <c r="B346" s="17" t="s">
        <v>443</v>
      </c>
      <c r="C346" s="19"/>
      <c r="D346" s="19"/>
      <c r="E346" s="19"/>
      <c r="F346" s="19"/>
      <c r="G346" s="19"/>
      <c r="H346" s="19"/>
      <c r="I346" s="19"/>
      <c r="J346" s="19"/>
      <c r="K346" s="19"/>
      <c r="L346" s="17"/>
      <c r="M346" s="17"/>
      <c r="N346" s="21"/>
      <c r="O346" s="21"/>
      <c r="P346" s="21"/>
      <c r="S346" s="22"/>
      <c r="AB346" s="30"/>
      <c r="AC346" s="31"/>
    </row>
    <row r="347" spans="1:32">
      <c r="B347" s="17" t="s">
        <v>126</v>
      </c>
      <c r="C347" s="19"/>
      <c r="D347" s="19"/>
      <c r="E347" s="19"/>
      <c r="F347" s="19"/>
      <c r="G347" s="19"/>
      <c r="H347" s="19"/>
      <c r="I347" s="19"/>
      <c r="J347" s="19"/>
      <c r="K347" s="19"/>
      <c r="L347" s="17"/>
      <c r="M347" s="17"/>
      <c r="N347" s="21"/>
      <c r="O347" s="21"/>
      <c r="P347" s="21"/>
      <c r="S347" s="22"/>
      <c r="AB347" s="30" t="s">
        <v>476</v>
      </c>
      <c r="AC347" s="31"/>
    </row>
    <row r="348" spans="1:32">
      <c r="B348" s="19" t="s">
        <v>235</v>
      </c>
      <c r="C348" s="19">
        <v>3546150</v>
      </c>
      <c r="D348" s="19">
        <v>96</v>
      </c>
      <c r="E348" s="19" t="s">
        <v>40</v>
      </c>
      <c r="F348" s="19"/>
      <c r="G348" s="19" t="s">
        <v>592</v>
      </c>
      <c r="H348" s="19" t="s">
        <v>116</v>
      </c>
      <c r="I348" s="19"/>
      <c r="J348" s="19"/>
      <c r="K348" s="19"/>
      <c r="L348" s="135">
        <v>0</v>
      </c>
      <c r="M348" s="17"/>
      <c r="N348" s="29">
        <v>0</v>
      </c>
      <c r="O348" s="21"/>
      <c r="P348" s="21"/>
      <c r="Q348" s="22">
        <v>86.77</v>
      </c>
      <c r="R348" s="22">
        <v>85.67</v>
      </c>
      <c r="S348" s="22">
        <f t="shared" si="46"/>
        <v>58.769620000000003</v>
      </c>
      <c r="V348" s="24">
        <v>150</v>
      </c>
      <c r="W348" s="159">
        <v>145</v>
      </c>
      <c r="X348" s="24">
        <f>W348/1.2</f>
        <v>120.83333333333334</v>
      </c>
      <c r="Y348" s="24">
        <f>W348*AB$4</f>
        <v>84.1</v>
      </c>
      <c r="AB348" s="30">
        <f t="shared" si="44"/>
        <v>0.17974785838896568</v>
      </c>
      <c r="AC348" s="31">
        <f t="shared" si="45"/>
        <v>10.563713333333325</v>
      </c>
      <c r="AD348" s="9" t="s">
        <v>636</v>
      </c>
      <c r="AE348" s="9" t="s">
        <v>1</v>
      </c>
      <c r="AF348" s="9" t="s">
        <v>640</v>
      </c>
    </row>
    <row r="349" spans="1:32">
      <c r="B349" s="19" t="s">
        <v>372</v>
      </c>
      <c r="C349" s="19">
        <v>4510370</v>
      </c>
      <c r="D349" s="19" t="s">
        <v>373</v>
      </c>
      <c r="E349" s="19" t="s">
        <v>219</v>
      </c>
      <c r="F349" s="19" t="s">
        <v>1</v>
      </c>
      <c r="G349" s="19" t="s">
        <v>592</v>
      </c>
      <c r="H349" s="19" t="s">
        <v>176</v>
      </c>
      <c r="I349" s="19"/>
      <c r="J349" s="19"/>
      <c r="K349" s="19"/>
      <c r="L349" s="135">
        <v>0</v>
      </c>
      <c r="M349" s="17"/>
      <c r="N349" s="29">
        <v>0</v>
      </c>
      <c r="O349" s="21"/>
      <c r="P349" s="21"/>
      <c r="Q349" s="22">
        <v>98.22</v>
      </c>
      <c r="R349" s="22">
        <v>97.04</v>
      </c>
      <c r="S349" s="22">
        <f t="shared" si="46"/>
        <v>66.569440000000014</v>
      </c>
      <c r="V349" s="24">
        <v>170</v>
      </c>
      <c r="W349" s="159">
        <v>165</v>
      </c>
      <c r="X349" s="24">
        <f t="shared" ref="X349:X358" si="49">W349/1.2</f>
        <v>137.5</v>
      </c>
      <c r="Y349" s="24">
        <f t="shared" ref="Y349:Y358" si="50">W349*AB$4</f>
        <v>95.699999999999989</v>
      </c>
      <c r="AB349" s="30">
        <f t="shared" si="44"/>
        <v>0.18673072809385183</v>
      </c>
      <c r="AC349" s="31">
        <f t="shared" si="45"/>
        <v>12.430559999999986</v>
      </c>
      <c r="AD349" s="9" t="s">
        <v>636</v>
      </c>
      <c r="AE349" s="9" t="s">
        <v>1</v>
      </c>
      <c r="AF349" s="9" t="s">
        <v>651</v>
      </c>
    </row>
    <row r="350" spans="1:32">
      <c r="B350" s="45" t="s">
        <v>236</v>
      </c>
      <c r="C350" s="19">
        <v>1549158</v>
      </c>
      <c r="D350" s="19">
        <v>102</v>
      </c>
      <c r="E350" s="19" t="s">
        <v>39</v>
      </c>
      <c r="F350" s="19" t="s">
        <v>0</v>
      </c>
      <c r="G350" s="19" t="s">
        <v>592</v>
      </c>
      <c r="H350" s="19" t="s">
        <v>604</v>
      </c>
      <c r="I350" s="19"/>
      <c r="J350" s="19"/>
      <c r="K350" s="19"/>
      <c r="L350" s="135">
        <v>0</v>
      </c>
      <c r="M350" s="17"/>
      <c r="N350" s="29">
        <v>0</v>
      </c>
      <c r="O350" s="21"/>
      <c r="P350" s="21"/>
      <c r="Q350" s="22">
        <v>100.6</v>
      </c>
      <c r="R350" s="22">
        <v>103.84</v>
      </c>
      <c r="S350" s="22">
        <f t="shared" si="46"/>
        <v>71.234240000000014</v>
      </c>
      <c r="V350" s="24">
        <v>170</v>
      </c>
      <c r="W350" s="159">
        <v>175</v>
      </c>
      <c r="X350" s="24">
        <f t="shared" si="49"/>
        <v>145.83333333333334</v>
      </c>
      <c r="Y350" s="24">
        <f t="shared" si="50"/>
        <v>101.5</v>
      </c>
      <c r="AB350" s="30">
        <f t="shared" si="44"/>
        <v>0.17686850218846037</v>
      </c>
      <c r="AC350" s="31">
        <f t="shared" si="45"/>
        <v>12.599093333333315</v>
      </c>
      <c r="AD350" s="9" t="s">
        <v>636</v>
      </c>
      <c r="AE350" s="9" t="s">
        <v>1</v>
      </c>
      <c r="AF350" s="9" t="s">
        <v>639</v>
      </c>
    </row>
    <row r="351" spans="1:32">
      <c r="B351" s="45" t="s">
        <v>237</v>
      </c>
      <c r="C351" s="19">
        <v>1549291</v>
      </c>
      <c r="D351" s="19">
        <v>109</v>
      </c>
      <c r="E351" s="19" t="s">
        <v>39</v>
      </c>
      <c r="F351" s="19" t="s">
        <v>143</v>
      </c>
      <c r="G351" s="19" t="s">
        <v>592</v>
      </c>
      <c r="H351" s="19" t="s">
        <v>604</v>
      </c>
      <c r="I351" s="19">
        <v>4</v>
      </c>
      <c r="J351" s="19">
        <v>20</v>
      </c>
      <c r="K351" s="19">
        <v>16</v>
      </c>
      <c r="L351" s="135">
        <v>8</v>
      </c>
      <c r="M351" s="17"/>
      <c r="N351" s="29">
        <v>4</v>
      </c>
      <c r="O351" s="21"/>
      <c r="P351" s="21"/>
      <c r="Q351" s="22">
        <v>106.34</v>
      </c>
      <c r="R351" s="22">
        <v>104.86</v>
      </c>
      <c r="S351" s="22">
        <f t="shared" si="46"/>
        <v>71.933959999999999</v>
      </c>
      <c r="T351" s="18">
        <v>72.95</v>
      </c>
      <c r="V351" s="24">
        <v>170</v>
      </c>
      <c r="W351" s="159">
        <v>170</v>
      </c>
      <c r="X351" s="24">
        <f t="shared" si="49"/>
        <v>141.66666666666669</v>
      </c>
      <c r="Y351" s="24">
        <f t="shared" si="50"/>
        <v>98.6</v>
      </c>
      <c r="AB351" s="30">
        <f t="shared" si="44"/>
        <v>0.13182517223668311</v>
      </c>
      <c r="AC351" s="31">
        <f t="shared" si="45"/>
        <v>9.4827066666666724</v>
      </c>
      <c r="AD351" s="9" t="s">
        <v>636</v>
      </c>
      <c r="AE351" s="9" t="s">
        <v>1</v>
      </c>
      <c r="AF351" s="9" t="s">
        <v>641</v>
      </c>
    </row>
    <row r="352" spans="1:32">
      <c r="B352" s="45" t="s">
        <v>107</v>
      </c>
      <c r="C352" s="19">
        <v>3546170</v>
      </c>
      <c r="D352" s="19">
        <v>96</v>
      </c>
      <c r="E352" s="19" t="s">
        <v>39</v>
      </c>
      <c r="F352" s="19"/>
      <c r="G352" s="19" t="s">
        <v>592</v>
      </c>
      <c r="H352" s="19" t="s">
        <v>116</v>
      </c>
      <c r="I352" s="19">
        <v>4</v>
      </c>
      <c r="J352" s="19">
        <v>8</v>
      </c>
      <c r="K352" s="19">
        <v>4</v>
      </c>
      <c r="L352" s="135">
        <v>8</v>
      </c>
      <c r="M352" s="17"/>
      <c r="N352" s="29">
        <v>0</v>
      </c>
      <c r="O352" s="21"/>
      <c r="P352" s="21"/>
      <c r="R352" s="22">
        <v>87.16</v>
      </c>
      <c r="S352" s="22">
        <f t="shared" si="46"/>
        <v>59.791760000000004</v>
      </c>
      <c r="T352" s="18">
        <v>60.54</v>
      </c>
      <c r="W352" s="159">
        <v>140</v>
      </c>
      <c r="X352" s="24">
        <f t="shared" si="49"/>
        <v>116.66666666666667</v>
      </c>
      <c r="Y352" s="24">
        <f t="shared" si="50"/>
        <v>81.199999999999989</v>
      </c>
      <c r="AB352" s="30">
        <f t="shared" si="44"/>
        <v>0.11916201608159163</v>
      </c>
      <c r="AC352" s="31">
        <f t="shared" si="45"/>
        <v>7.1249066666666678</v>
      </c>
      <c r="AD352" s="9" t="s">
        <v>636</v>
      </c>
      <c r="AE352" s="9" t="s">
        <v>1</v>
      </c>
      <c r="AF352" s="9" t="s">
        <v>640</v>
      </c>
    </row>
    <row r="353" spans="1:32">
      <c r="B353" s="9"/>
      <c r="C353" s="19">
        <v>1549131</v>
      </c>
      <c r="D353" s="19">
        <v>96</v>
      </c>
      <c r="E353" s="19" t="s">
        <v>40</v>
      </c>
      <c r="F353" s="19" t="s">
        <v>0</v>
      </c>
      <c r="G353" s="19" t="s">
        <v>592</v>
      </c>
      <c r="H353" s="19" t="s">
        <v>604</v>
      </c>
      <c r="I353" s="19">
        <v>4</v>
      </c>
      <c r="J353" s="19">
        <v>2</v>
      </c>
      <c r="K353" s="19">
        <v>2</v>
      </c>
      <c r="L353" s="135"/>
      <c r="M353" s="17"/>
      <c r="N353" s="128">
        <v>0</v>
      </c>
      <c r="O353" s="21"/>
      <c r="P353" s="21"/>
      <c r="Q353" s="22">
        <v>97.85</v>
      </c>
      <c r="R353" s="22">
        <v>96.61</v>
      </c>
      <c r="S353" s="22">
        <f t="shared" si="46"/>
        <v>66.274460000000005</v>
      </c>
      <c r="T353" s="18">
        <v>67.13</v>
      </c>
      <c r="V353" s="24">
        <v>155</v>
      </c>
      <c r="W353" s="160">
        <v>150</v>
      </c>
      <c r="X353" s="24">
        <f t="shared" si="49"/>
        <v>125</v>
      </c>
      <c r="Y353" s="24">
        <f t="shared" si="50"/>
        <v>87</v>
      </c>
      <c r="AB353" s="30">
        <f t="shared" si="44"/>
        <v>8.2619156761141399E-2</v>
      </c>
      <c r="AC353" s="31">
        <f t="shared" si="45"/>
        <v>5.4755399999999952</v>
      </c>
      <c r="AD353" s="9" t="s">
        <v>636</v>
      </c>
      <c r="AE353" s="9" t="s">
        <v>1</v>
      </c>
      <c r="AF353" s="9" t="s">
        <v>639</v>
      </c>
    </row>
    <row r="354" spans="1:32">
      <c r="B354" s="9"/>
      <c r="C354" s="19">
        <v>3544370</v>
      </c>
      <c r="D354" s="19">
        <v>96</v>
      </c>
      <c r="E354" s="19" t="s">
        <v>39</v>
      </c>
      <c r="F354" s="19" t="s">
        <v>0</v>
      </c>
      <c r="G354" s="19" t="s">
        <v>592</v>
      </c>
      <c r="H354" s="19" t="s">
        <v>176</v>
      </c>
      <c r="I354" s="19"/>
      <c r="J354" s="19">
        <v>4</v>
      </c>
      <c r="K354" s="19">
        <v>4</v>
      </c>
      <c r="L354" s="135">
        <v>4</v>
      </c>
      <c r="M354" s="17"/>
      <c r="N354" s="29">
        <v>4</v>
      </c>
      <c r="O354" s="21"/>
      <c r="P354" s="21"/>
      <c r="Q354" s="22">
        <v>83.82</v>
      </c>
      <c r="R354" s="22">
        <v>82.76</v>
      </c>
      <c r="S354" s="22">
        <f>R354*S$4</f>
        <v>56.773360000000011</v>
      </c>
      <c r="V354" s="24">
        <v>140</v>
      </c>
      <c r="W354" s="160">
        <v>150</v>
      </c>
      <c r="X354" s="24">
        <f>W354/1.2</f>
        <v>125</v>
      </c>
      <c r="Y354" s="24">
        <f>W354*AB$4</f>
        <v>87</v>
      </c>
      <c r="AB354" s="30">
        <f t="shared" si="44"/>
        <v>0.263796963928152</v>
      </c>
      <c r="AC354" s="31">
        <f t="shared" si="45"/>
        <v>14.976639999999989</v>
      </c>
      <c r="AD354" s="9" t="s">
        <v>635</v>
      </c>
      <c r="AE354" s="9" t="s">
        <v>636</v>
      </c>
      <c r="AF354" s="9" t="s">
        <v>639</v>
      </c>
    </row>
    <row r="355" spans="1:32">
      <c r="B355" s="45" t="s">
        <v>121</v>
      </c>
      <c r="C355" s="19">
        <v>1549240</v>
      </c>
      <c r="D355" s="19">
        <v>100</v>
      </c>
      <c r="E355" s="19" t="s">
        <v>39</v>
      </c>
      <c r="F355" s="19" t="s">
        <v>0</v>
      </c>
      <c r="G355" s="19" t="s">
        <v>592</v>
      </c>
      <c r="H355" s="19" t="s">
        <v>604</v>
      </c>
      <c r="I355" s="19"/>
      <c r="J355" s="34"/>
      <c r="K355" s="34"/>
      <c r="L355" s="135">
        <v>0</v>
      </c>
      <c r="M355" s="17"/>
      <c r="N355" s="29">
        <v>0</v>
      </c>
      <c r="O355" s="21"/>
      <c r="P355" s="21"/>
      <c r="Q355" s="22">
        <v>103.75</v>
      </c>
      <c r="R355" s="22">
        <v>102.49</v>
      </c>
      <c r="S355" s="22">
        <f t="shared" si="46"/>
        <v>70.308140000000009</v>
      </c>
      <c r="T355" s="42"/>
      <c r="V355" s="24">
        <v>175</v>
      </c>
      <c r="W355" s="159">
        <v>175</v>
      </c>
      <c r="X355" s="24">
        <f t="shared" si="49"/>
        <v>145.83333333333334</v>
      </c>
      <c r="Y355" s="24">
        <f t="shared" si="50"/>
        <v>101.5</v>
      </c>
      <c r="AB355" s="30">
        <f t="shared" si="44"/>
        <v>0.19237023384964128</v>
      </c>
      <c r="AC355" s="31">
        <f t="shared" si="45"/>
        <v>13.52519333333332</v>
      </c>
      <c r="AD355" s="9" t="s">
        <v>636</v>
      </c>
      <c r="AE355" s="9" t="s">
        <v>1</v>
      </c>
      <c r="AF355" s="9" t="s">
        <v>639</v>
      </c>
    </row>
    <row r="356" spans="1:32">
      <c r="B356" s="45" t="s">
        <v>238</v>
      </c>
      <c r="C356" s="19">
        <v>1549224</v>
      </c>
      <c r="D356" s="19">
        <v>103</v>
      </c>
      <c r="E356" s="19" t="s">
        <v>39</v>
      </c>
      <c r="F356" s="19" t="s">
        <v>0</v>
      </c>
      <c r="G356" s="19" t="s">
        <v>592</v>
      </c>
      <c r="H356" s="19" t="s">
        <v>604</v>
      </c>
      <c r="I356" s="19"/>
      <c r="J356" s="19"/>
      <c r="K356" s="19"/>
      <c r="L356" s="135">
        <v>0</v>
      </c>
      <c r="M356" s="17"/>
      <c r="N356" s="29">
        <v>0</v>
      </c>
      <c r="O356" s="21"/>
      <c r="P356" s="21"/>
      <c r="Q356" s="22">
        <v>107.54</v>
      </c>
      <c r="R356" s="22">
        <v>106.16</v>
      </c>
      <c r="S356" s="22">
        <f t="shared" si="46"/>
        <v>72.825760000000002</v>
      </c>
      <c r="V356" s="24">
        <v>180</v>
      </c>
      <c r="W356" s="159">
        <v>180</v>
      </c>
      <c r="X356" s="24">
        <f t="shared" si="49"/>
        <v>150</v>
      </c>
      <c r="Y356" s="24">
        <f t="shared" si="50"/>
        <v>104.39999999999999</v>
      </c>
      <c r="AB356" s="30">
        <f t="shared" si="44"/>
        <v>0.18433367533685879</v>
      </c>
      <c r="AC356" s="31">
        <f t="shared" si="45"/>
        <v>13.424239999999998</v>
      </c>
      <c r="AD356" s="9" t="s">
        <v>636</v>
      </c>
      <c r="AE356" s="9" t="s">
        <v>1</v>
      </c>
      <c r="AF356" s="9" t="s">
        <v>639</v>
      </c>
    </row>
    <row r="357" spans="1:32">
      <c r="B357" s="45" t="s">
        <v>239</v>
      </c>
      <c r="C357" s="19">
        <v>1549180</v>
      </c>
      <c r="D357" s="19">
        <v>112</v>
      </c>
      <c r="E357" s="19" t="s">
        <v>40</v>
      </c>
      <c r="F357" s="19" t="s">
        <v>0</v>
      </c>
      <c r="G357" s="19" t="s">
        <v>592</v>
      </c>
      <c r="H357" s="19" t="s">
        <v>604</v>
      </c>
      <c r="I357" s="19"/>
      <c r="J357" s="19">
        <v>4</v>
      </c>
      <c r="K357" s="19"/>
      <c r="L357" s="135">
        <v>0</v>
      </c>
      <c r="M357" s="17"/>
      <c r="N357" s="29">
        <v>0</v>
      </c>
      <c r="O357" s="21"/>
      <c r="P357" s="21"/>
      <c r="Q357" s="22">
        <v>127.75</v>
      </c>
      <c r="R357" s="22">
        <v>126.22</v>
      </c>
      <c r="S357" s="22">
        <f t="shared" si="46"/>
        <v>86.586920000000006</v>
      </c>
      <c r="T357" s="9"/>
      <c r="V357" s="24">
        <v>210</v>
      </c>
      <c r="W357" s="159">
        <v>200</v>
      </c>
      <c r="X357" s="24">
        <f t="shared" si="49"/>
        <v>166.66666666666669</v>
      </c>
      <c r="Y357" s="24">
        <f t="shared" si="50"/>
        <v>115.99999999999999</v>
      </c>
      <c r="AB357" s="30">
        <f t="shared" si="44"/>
        <v>0.10775006971799742</v>
      </c>
      <c r="AC357" s="31">
        <f t="shared" si="45"/>
        <v>9.3297466666666651</v>
      </c>
      <c r="AD357" s="9" t="s">
        <v>636</v>
      </c>
      <c r="AE357" s="9" t="s">
        <v>1</v>
      </c>
      <c r="AF357" s="9" t="s">
        <v>641</v>
      </c>
    </row>
    <row r="358" spans="1:32">
      <c r="B358" s="133" t="s">
        <v>363</v>
      </c>
      <c r="C358" s="19">
        <v>3542620</v>
      </c>
      <c r="D358" s="19">
        <v>88</v>
      </c>
      <c r="E358" s="19" t="s">
        <v>39</v>
      </c>
      <c r="F358" s="19"/>
      <c r="G358" s="19" t="s">
        <v>592</v>
      </c>
      <c r="H358" s="19" t="s">
        <v>116</v>
      </c>
      <c r="I358" s="19"/>
      <c r="J358" s="19"/>
      <c r="K358" s="19"/>
      <c r="L358" s="118"/>
      <c r="M358" s="17"/>
      <c r="N358" s="119"/>
      <c r="O358" s="21"/>
      <c r="P358" s="21"/>
      <c r="Q358" s="22">
        <v>58.71</v>
      </c>
      <c r="S358" s="22">
        <f t="shared" si="46"/>
        <v>0</v>
      </c>
      <c r="V358" s="24">
        <v>100</v>
      </c>
      <c r="W358" s="117"/>
      <c r="X358" s="24">
        <f t="shared" si="49"/>
        <v>0</v>
      </c>
      <c r="Y358" s="24">
        <f t="shared" si="50"/>
        <v>0</v>
      </c>
      <c r="AB358" s="30" t="e">
        <f t="shared" si="44"/>
        <v>#DIV/0!</v>
      </c>
      <c r="AC358" s="31">
        <f t="shared" si="45"/>
        <v>-0.75</v>
      </c>
      <c r="AD358" s="9" t="s">
        <v>636</v>
      </c>
      <c r="AE358" s="9" t="s">
        <v>1</v>
      </c>
      <c r="AF358" s="9" t="s">
        <v>638</v>
      </c>
    </row>
    <row r="359" spans="1:32">
      <c r="B359" s="46" t="s">
        <v>141</v>
      </c>
      <c r="C359" s="19"/>
      <c r="D359" s="19"/>
      <c r="E359" s="19"/>
      <c r="F359" s="19"/>
      <c r="G359" s="19"/>
      <c r="H359" s="19"/>
      <c r="I359" s="19"/>
      <c r="J359" s="19"/>
      <c r="K359" s="19"/>
      <c r="L359" s="17"/>
      <c r="M359" s="17"/>
      <c r="N359" s="21"/>
      <c r="O359" s="21"/>
      <c r="P359" s="21"/>
      <c r="S359" s="22"/>
      <c r="AB359" s="30"/>
      <c r="AC359" s="31"/>
    </row>
    <row r="360" spans="1:32" s="27" customFormat="1">
      <c r="A360" s="10"/>
      <c r="B360" s="47" t="s">
        <v>370</v>
      </c>
      <c r="C360" s="19">
        <v>4567880</v>
      </c>
      <c r="D360" s="19" t="s">
        <v>371</v>
      </c>
      <c r="E360" s="19" t="s">
        <v>219</v>
      </c>
      <c r="F360" s="19" t="s">
        <v>1</v>
      </c>
      <c r="G360" s="19" t="s">
        <v>592</v>
      </c>
      <c r="H360" s="19" t="s">
        <v>176</v>
      </c>
      <c r="I360" s="19"/>
      <c r="J360" s="19"/>
      <c r="K360" s="19"/>
      <c r="L360" s="135">
        <v>0</v>
      </c>
      <c r="M360" s="17"/>
      <c r="N360" s="29">
        <v>0</v>
      </c>
      <c r="O360" s="21"/>
      <c r="P360" s="21"/>
      <c r="Q360" s="22">
        <v>142.15</v>
      </c>
      <c r="R360" s="22">
        <v>140.21</v>
      </c>
      <c r="S360" s="22">
        <f t="shared" si="46"/>
        <v>96.184060000000017</v>
      </c>
      <c r="T360" s="18"/>
      <c r="U360" s="23"/>
      <c r="V360" s="24">
        <v>245</v>
      </c>
      <c r="W360" s="159">
        <v>240</v>
      </c>
      <c r="X360" s="24">
        <f>W360/1.2</f>
        <v>200</v>
      </c>
      <c r="Y360" s="24">
        <f>W360*AB$4</f>
        <v>139.19999999999999</v>
      </c>
      <c r="Z360" s="20"/>
      <c r="AA360" s="20"/>
      <c r="AB360" s="30">
        <f t="shared" si="44"/>
        <v>0.19822348942225942</v>
      </c>
      <c r="AC360" s="31">
        <f t="shared" si="45"/>
        <v>19.065939999999969</v>
      </c>
      <c r="AD360" s="9" t="s">
        <v>635</v>
      </c>
      <c r="AE360" s="9" t="s">
        <v>1</v>
      </c>
      <c r="AF360" s="9" t="s">
        <v>651</v>
      </c>
    </row>
    <row r="361" spans="1:32">
      <c r="B361" s="47" t="s">
        <v>241</v>
      </c>
      <c r="C361" s="19">
        <v>3544360</v>
      </c>
      <c r="D361" s="19">
        <v>104</v>
      </c>
      <c r="E361" s="19" t="s">
        <v>39</v>
      </c>
      <c r="F361" s="19" t="s">
        <v>143</v>
      </c>
      <c r="G361" s="19" t="s">
        <v>592</v>
      </c>
      <c r="H361" s="19" t="s">
        <v>176</v>
      </c>
      <c r="I361" s="19"/>
      <c r="J361" s="19">
        <v>4</v>
      </c>
      <c r="K361" s="19"/>
      <c r="L361" s="135">
        <v>4</v>
      </c>
      <c r="M361" s="17"/>
      <c r="N361" s="29">
        <v>4</v>
      </c>
      <c r="O361" s="21"/>
      <c r="P361" s="21"/>
      <c r="Q361" s="22">
        <v>95.63</v>
      </c>
      <c r="R361" s="22">
        <v>94.54</v>
      </c>
      <c r="S361" s="22">
        <f t="shared" si="46"/>
        <v>64.854440000000011</v>
      </c>
      <c r="V361" s="24">
        <v>160</v>
      </c>
      <c r="W361" s="159">
        <v>155</v>
      </c>
      <c r="X361" s="24">
        <f t="shared" ref="X361:X381" si="51">W361/1.2</f>
        <v>129.16666666666669</v>
      </c>
      <c r="Y361" s="24">
        <f t="shared" ref="Y361:Y381" si="52">W361*AB$4</f>
        <v>89.899999999999991</v>
      </c>
      <c r="AB361" s="30">
        <f t="shared" si="44"/>
        <v>0.1435865711995456</v>
      </c>
      <c r="AC361" s="31">
        <f t="shared" si="45"/>
        <v>9.3122266666666604</v>
      </c>
      <c r="AD361" s="9" t="s">
        <v>635</v>
      </c>
      <c r="AE361" s="9" t="s">
        <v>636</v>
      </c>
      <c r="AF361" s="9" t="s">
        <v>641</v>
      </c>
    </row>
    <row r="362" spans="1:32">
      <c r="B362" s="47"/>
      <c r="C362" s="19">
        <v>4712060</v>
      </c>
      <c r="D362" s="19" t="s">
        <v>17</v>
      </c>
      <c r="E362" s="19" t="s">
        <v>219</v>
      </c>
      <c r="F362" s="19" t="s">
        <v>1</v>
      </c>
      <c r="G362" s="19" t="s">
        <v>592</v>
      </c>
      <c r="H362" s="19" t="s">
        <v>116</v>
      </c>
      <c r="I362" s="19"/>
      <c r="J362" s="19"/>
      <c r="K362" s="19"/>
      <c r="L362" s="135">
        <v>0</v>
      </c>
      <c r="M362" s="17"/>
      <c r="N362" s="29">
        <v>0</v>
      </c>
      <c r="O362" s="21"/>
      <c r="P362" s="21"/>
      <c r="Q362" s="22">
        <v>99.32</v>
      </c>
      <c r="R362" s="22">
        <v>97.93</v>
      </c>
      <c r="S362" s="22">
        <f t="shared" si="46"/>
        <v>67.179980000000015</v>
      </c>
      <c r="V362" s="24">
        <v>165</v>
      </c>
      <c r="W362" s="159">
        <v>160</v>
      </c>
      <c r="X362" s="24">
        <f t="shared" si="51"/>
        <v>133.33333333333334</v>
      </c>
      <c r="Y362" s="24">
        <f t="shared" si="52"/>
        <v>92.8</v>
      </c>
      <c r="AB362" s="30">
        <f t="shared" si="44"/>
        <v>0.13997255333111608</v>
      </c>
      <c r="AC362" s="31">
        <f t="shared" si="45"/>
        <v>9.4033533333333139</v>
      </c>
      <c r="AD362" s="9" t="s">
        <v>636</v>
      </c>
      <c r="AE362" s="9" t="s">
        <v>1</v>
      </c>
      <c r="AF362" s="9" t="s">
        <v>641</v>
      </c>
    </row>
    <row r="363" spans="1:32">
      <c r="B363" s="47" t="s">
        <v>150</v>
      </c>
      <c r="C363" s="19">
        <v>3545200</v>
      </c>
      <c r="D363" s="19">
        <v>107</v>
      </c>
      <c r="E363" s="19" t="s">
        <v>40</v>
      </c>
      <c r="F363" s="19" t="s">
        <v>5</v>
      </c>
      <c r="G363" s="19" t="s">
        <v>592</v>
      </c>
      <c r="H363" s="19" t="s">
        <v>116</v>
      </c>
      <c r="I363" s="19"/>
      <c r="J363" s="19"/>
      <c r="K363" s="19"/>
      <c r="L363" s="135">
        <v>0</v>
      </c>
      <c r="M363" s="17"/>
      <c r="N363" s="29">
        <v>0</v>
      </c>
      <c r="O363" s="21"/>
      <c r="P363" s="21"/>
      <c r="Q363" s="22">
        <v>111.14</v>
      </c>
      <c r="R363" s="22">
        <v>109.69</v>
      </c>
      <c r="S363" s="22">
        <f t="shared" si="46"/>
        <v>75.247340000000008</v>
      </c>
      <c r="V363" s="24">
        <v>190</v>
      </c>
      <c r="W363" s="159">
        <v>185</v>
      </c>
      <c r="X363" s="24">
        <f t="shared" si="51"/>
        <v>154.16666666666669</v>
      </c>
      <c r="Y363" s="24">
        <f t="shared" si="52"/>
        <v>107.3</v>
      </c>
      <c r="AB363" s="30">
        <f t="shared" si="44"/>
        <v>0.17833622645885772</v>
      </c>
      <c r="AC363" s="31">
        <f t="shared" si="45"/>
        <v>13.419326666666663</v>
      </c>
      <c r="AD363" s="9" t="s">
        <v>636</v>
      </c>
      <c r="AE363" s="9" t="s">
        <v>1</v>
      </c>
      <c r="AF363" s="9" t="s">
        <v>638</v>
      </c>
    </row>
    <row r="364" spans="1:32">
      <c r="B364" s="45" t="s">
        <v>173</v>
      </c>
      <c r="C364" s="19">
        <v>1549296</v>
      </c>
      <c r="D364" s="19">
        <v>104</v>
      </c>
      <c r="E364" s="19" t="s">
        <v>219</v>
      </c>
      <c r="F364" s="19" t="s">
        <v>0</v>
      </c>
      <c r="G364" s="19" t="s">
        <v>592</v>
      </c>
      <c r="H364" s="19" t="s">
        <v>604</v>
      </c>
      <c r="I364" s="19"/>
      <c r="J364" s="19" t="s">
        <v>805</v>
      </c>
      <c r="K364" s="19"/>
      <c r="L364" s="135">
        <v>0</v>
      </c>
      <c r="M364" s="139">
        <v>4</v>
      </c>
      <c r="N364" s="29">
        <v>0</v>
      </c>
      <c r="O364" s="21"/>
      <c r="P364" s="21"/>
      <c r="Q364" s="22">
        <v>111.51</v>
      </c>
      <c r="R364" s="22">
        <v>110.01</v>
      </c>
      <c r="S364" s="22">
        <f t="shared" si="46"/>
        <v>75.466860000000011</v>
      </c>
      <c r="V364" s="24">
        <v>185</v>
      </c>
      <c r="W364" s="159">
        <v>180</v>
      </c>
      <c r="X364" s="24">
        <f t="shared" si="51"/>
        <v>150</v>
      </c>
      <c r="Y364" s="24">
        <f t="shared" si="52"/>
        <v>104.39999999999999</v>
      </c>
      <c r="AB364" s="30">
        <f t="shared" si="44"/>
        <v>0.14288576469194542</v>
      </c>
      <c r="AC364" s="31">
        <f t="shared" si="45"/>
        <v>10.783139999999989</v>
      </c>
      <c r="AD364" s="9" t="s">
        <v>1</v>
      </c>
      <c r="AE364" s="9" t="s">
        <v>1</v>
      </c>
      <c r="AF364" s="9" t="s">
        <v>639</v>
      </c>
    </row>
    <row r="365" spans="1:32">
      <c r="B365" s="133" t="s">
        <v>242</v>
      </c>
      <c r="C365" s="19">
        <v>4567200</v>
      </c>
      <c r="D365" s="19" t="s">
        <v>371</v>
      </c>
      <c r="E365" s="19" t="s">
        <v>219</v>
      </c>
      <c r="F365" s="19" t="s">
        <v>0</v>
      </c>
      <c r="G365" s="19" t="s">
        <v>592</v>
      </c>
      <c r="H365" s="19" t="s">
        <v>176</v>
      </c>
      <c r="I365" s="19"/>
      <c r="J365" s="19">
        <v>8</v>
      </c>
      <c r="K365" s="19"/>
      <c r="L365" s="118"/>
      <c r="M365" s="17"/>
      <c r="N365" s="119"/>
      <c r="O365" s="21"/>
      <c r="P365" s="21"/>
      <c r="Q365" s="22">
        <v>136.25</v>
      </c>
      <c r="S365" s="22">
        <f t="shared" si="46"/>
        <v>0</v>
      </c>
      <c r="V365" s="24">
        <v>220</v>
      </c>
      <c r="W365" s="149"/>
      <c r="X365" s="24">
        <f t="shared" si="51"/>
        <v>0</v>
      </c>
      <c r="Y365" s="24">
        <f t="shared" si="52"/>
        <v>0</v>
      </c>
      <c r="AB365" s="30" t="e">
        <f t="shared" si="44"/>
        <v>#DIV/0!</v>
      </c>
      <c r="AC365" s="31">
        <f t="shared" si="45"/>
        <v>-0.75</v>
      </c>
      <c r="AD365" s="9" t="s">
        <v>643</v>
      </c>
      <c r="AE365" s="9" t="s">
        <v>1</v>
      </c>
      <c r="AF365" s="9" t="s">
        <v>644</v>
      </c>
    </row>
    <row r="366" spans="1:32">
      <c r="B366" s="9" t="s">
        <v>350</v>
      </c>
      <c r="C366" s="19">
        <v>1549164</v>
      </c>
      <c r="D366" s="19">
        <v>100</v>
      </c>
      <c r="E366" s="19" t="s">
        <v>39</v>
      </c>
      <c r="F366" s="19" t="s">
        <v>0</v>
      </c>
      <c r="G366" s="19" t="s">
        <v>592</v>
      </c>
      <c r="H366" s="19" t="s">
        <v>604</v>
      </c>
      <c r="I366" s="19"/>
      <c r="J366" s="19"/>
      <c r="K366" s="19"/>
      <c r="L366" s="135">
        <v>4</v>
      </c>
      <c r="M366" s="17"/>
      <c r="N366" s="29">
        <v>4</v>
      </c>
      <c r="O366" s="21"/>
      <c r="P366" s="21"/>
      <c r="Q366" s="22">
        <v>105.97</v>
      </c>
      <c r="R366" s="22">
        <v>104.6</v>
      </c>
      <c r="S366" s="22">
        <f t="shared" si="46"/>
        <v>71.755600000000001</v>
      </c>
      <c r="V366" s="24">
        <v>180</v>
      </c>
      <c r="W366" s="159">
        <v>165</v>
      </c>
      <c r="X366" s="24">
        <f t="shared" si="51"/>
        <v>137.5</v>
      </c>
      <c r="Y366" s="24">
        <f t="shared" si="52"/>
        <v>95.699999999999989</v>
      </c>
      <c r="AB366" s="30">
        <f t="shared" si="44"/>
        <v>0.10095936763123713</v>
      </c>
      <c r="AC366" s="31">
        <f t="shared" si="45"/>
        <v>7.2443999999999988</v>
      </c>
      <c r="AD366" s="9" t="s">
        <v>636</v>
      </c>
      <c r="AE366" s="9" t="s">
        <v>1</v>
      </c>
      <c r="AF366" s="9" t="s">
        <v>639</v>
      </c>
    </row>
    <row r="367" spans="1:32">
      <c r="B367" s="45" t="s">
        <v>243</v>
      </c>
      <c r="C367" s="19">
        <v>1549186</v>
      </c>
      <c r="D367" s="19">
        <v>102</v>
      </c>
      <c r="E367" s="19" t="s">
        <v>40</v>
      </c>
      <c r="F367" s="19" t="s">
        <v>0</v>
      </c>
      <c r="G367" s="19" t="s">
        <v>592</v>
      </c>
      <c r="H367" s="19" t="s">
        <v>604</v>
      </c>
      <c r="I367" s="19">
        <v>3</v>
      </c>
      <c r="J367" s="19">
        <v>9</v>
      </c>
      <c r="K367" s="19">
        <v>4</v>
      </c>
      <c r="L367" s="135">
        <v>4</v>
      </c>
      <c r="M367" s="17"/>
      <c r="N367" s="29">
        <v>1</v>
      </c>
      <c r="O367" s="21"/>
      <c r="P367" s="21"/>
      <c r="Q367" s="22">
        <v>115.2</v>
      </c>
      <c r="R367" s="22">
        <v>113.86</v>
      </c>
      <c r="S367" s="22">
        <f t="shared" si="46"/>
        <v>78.107960000000006</v>
      </c>
      <c r="T367" s="18">
        <v>79.03</v>
      </c>
      <c r="V367" s="24">
        <v>190</v>
      </c>
      <c r="W367" s="159">
        <v>185</v>
      </c>
      <c r="X367" s="24">
        <f t="shared" si="51"/>
        <v>154.16666666666669</v>
      </c>
      <c r="Y367" s="24">
        <f t="shared" si="52"/>
        <v>107.3</v>
      </c>
      <c r="AB367" s="30">
        <f t="shared" si="44"/>
        <v>0.13518092991631922</v>
      </c>
      <c r="AC367" s="31">
        <f t="shared" si="45"/>
        <v>10.558706666666666</v>
      </c>
      <c r="AD367" s="9" t="s">
        <v>636</v>
      </c>
      <c r="AE367" s="9" t="s">
        <v>1</v>
      </c>
      <c r="AF367" s="9" t="s">
        <v>639</v>
      </c>
    </row>
    <row r="368" spans="1:32">
      <c r="B368" s="45" t="s">
        <v>244</v>
      </c>
      <c r="C368" s="19">
        <v>1549279</v>
      </c>
      <c r="D368" s="19">
        <v>106</v>
      </c>
      <c r="E368" s="19" t="s">
        <v>40</v>
      </c>
      <c r="F368" s="19" t="s">
        <v>0</v>
      </c>
      <c r="G368" s="19" t="s">
        <v>592</v>
      </c>
      <c r="H368" s="19" t="s">
        <v>604</v>
      </c>
      <c r="I368" s="19"/>
      <c r="J368" s="19">
        <v>4</v>
      </c>
      <c r="K368" s="19"/>
      <c r="L368" s="135">
        <v>4</v>
      </c>
      <c r="M368" s="17"/>
      <c r="N368" s="29">
        <v>4</v>
      </c>
      <c r="O368" s="21"/>
      <c r="P368" s="21"/>
      <c r="Q368" s="22">
        <v>112.62</v>
      </c>
      <c r="R368" s="22">
        <v>109.03</v>
      </c>
      <c r="S368" s="22">
        <f t="shared" si="46"/>
        <v>74.794580000000011</v>
      </c>
      <c r="V368" s="24">
        <v>180</v>
      </c>
      <c r="W368" s="159">
        <v>175</v>
      </c>
      <c r="X368" s="24">
        <f t="shared" si="51"/>
        <v>145.83333333333334</v>
      </c>
      <c r="Y368" s="24">
        <f t="shared" si="52"/>
        <v>101.5</v>
      </c>
      <c r="AB368" s="30">
        <f t="shared" si="44"/>
        <v>0.12084770491836865</v>
      </c>
      <c r="AC368" s="31">
        <f t="shared" si="45"/>
        <v>9.0387533333333181</v>
      </c>
      <c r="AD368" s="9" t="s">
        <v>636</v>
      </c>
      <c r="AE368" s="9" t="s">
        <v>1</v>
      </c>
      <c r="AF368" s="9" t="s">
        <v>639</v>
      </c>
    </row>
    <row r="369" spans="2:32">
      <c r="B369" s="9"/>
      <c r="C369" s="19">
        <v>1560744</v>
      </c>
      <c r="D369" s="19">
        <v>106</v>
      </c>
      <c r="E369" s="19" t="s">
        <v>219</v>
      </c>
      <c r="F369" s="19" t="s">
        <v>463</v>
      </c>
      <c r="G369" s="19" t="s">
        <v>592</v>
      </c>
      <c r="H369" s="19" t="s">
        <v>176</v>
      </c>
      <c r="I369" s="19"/>
      <c r="J369" s="19"/>
      <c r="K369" s="19"/>
      <c r="L369" s="135">
        <v>0</v>
      </c>
      <c r="M369" s="17"/>
      <c r="N369" s="29">
        <v>0</v>
      </c>
      <c r="O369" s="21"/>
      <c r="P369" s="21"/>
      <c r="Q369" s="22">
        <v>131.08000000000001</v>
      </c>
      <c r="R369" s="22">
        <v>129.4</v>
      </c>
      <c r="S369" s="22">
        <f t="shared" si="46"/>
        <v>88.768400000000014</v>
      </c>
      <c r="V369" s="24">
        <v>215</v>
      </c>
      <c r="W369" s="159">
        <v>210</v>
      </c>
      <c r="X369" s="24">
        <f t="shared" si="51"/>
        <v>175</v>
      </c>
      <c r="Y369" s="24">
        <f t="shared" si="52"/>
        <v>121.8</v>
      </c>
      <c r="AB369" s="30">
        <f t="shared" si="44"/>
        <v>0.13497595991366279</v>
      </c>
      <c r="AC369" s="31">
        <f t="shared" si="45"/>
        <v>11.981599999999986</v>
      </c>
      <c r="AD369" s="9" t="s">
        <v>643</v>
      </c>
      <c r="AE369" s="9" t="s">
        <v>636</v>
      </c>
      <c r="AF369" s="9" t="s">
        <v>640</v>
      </c>
    </row>
    <row r="370" spans="2:32">
      <c r="B370" s="45" t="s">
        <v>245</v>
      </c>
      <c r="C370" s="19">
        <v>1549302</v>
      </c>
      <c r="D370" s="19">
        <v>111</v>
      </c>
      <c r="E370" s="19" t="s">
        <v>39</v>
      </c>
      <c r="F370" s="19" t="s">
        <v>143</v>
      </c>
      <c r="G370" s="19" t="s">
        <v>592</v>
      </c>
      <c r="H370" s="19" t="s">
        <v>604</v>
      </c>
      <c r="I370" s="19"/>
      <c r="J370" s="19"/>
      <c r="K370" s="19"/>
      <c r="L370" s="135">
        <v>4</v>
      </c>
      <c r="M370" s="17"/>
      <c r="N370" s="29">
        <v>4</v>
      </c>
      <c r="O370" s="21"/>
      <c r="P370" s="21"/>
      <c r="Q370" s="22">
        <v>123.96</v>
      </c>
      <c r="R370" s="22">
        <v>121.96</v>
      </c>
      <c r="S370" s="22">
        <f t="shared" si="46"/>
        <v>83.664560000000009</v>
      </c>
      <c r="V370" s="24">
        <v>200</v>
      </c>
      <c r="W370" s="159">
        <v>195</v>
      </c>
      <c r="X370" s="24">
        <f t="shared" si="51"/>
        <v>162.5</v>
      </c>
      <c r="Y370" s="24">
        <f t="shared" si="52"/>
        <v>113.1</v>
      </c>
      <c r="AB370" s="30">
        <f t="shared" si="44"/>
        <v>0.11755801978758976</v>
      </c>
      <c r="AC370" s="31">
        <f t="shared" si="45"/>
        <v>9.8354399999999913</v>
      </c>
      <c r="AD370" s="9" t="s">
        <v>1</v>
      </c>
      <c r="AE370" s="9" t="s">
        <v>1</v>
      </c>
      <c r="AF370" s="9" t="s">
        <v>641</v>
      </c>
    </row>
    <row r="371" spans="2:32">
      <c r="B371" s="9"/>
      <c r="C371" s="19">
        <v>3544650</v>
      </c>
      <c r="D371" s="19">
        <v>111</v>
      </c>
      <c r="E371" s="19" t="s">
        <v>219</v>
      </c>
      <c r="F371" s="19" t="s">
        <v>143</v>
      </c>
      <c r="G371" s="19" t="s">
        <v>592</v>
      </c>
      <c r="H371" s="19" t="s">
        <v>176</v>
      </c>
      <c r="I371" s="44">
        <v>2</v>
      </c>
      <c r="J371" s="19">
        <v>2</v>
      </c>
      <c r="K371" s="19">
        <v>2</v>
      </c>
      <c r="L371" s="135">
        <v>4</v>
      </c>
      <c r="M371" s="17"/>
      <c r="N371" s="29">
        <v>2</v>
      </c>
      <c r="O371" s="21"/>
      <c r="P371" s="21"/>
      <c r="Q371" s="22">
        <v>142.15</v>
      </c>
      <c r="R371" s="22">
        <v>140.21</v>
      </c>
      <c r="S371" s="22">
        <f t="shared" si="46"/>
        <v>96.184060000000017</v>
      </c>
      <c r="T371" s="18">
        <v>97.72</v>
      </c>
      <c r="V371" s="24">
        <v>230</v>
      </c>
      <c r="W371" s="159">
        <v>225</v>
      </c>
      <c r="X371" s="24">
        <f t="shared" si="51"/>
        <v>187.5</v>
      </c>
      <c r="Y371" s="24">
        <f t="shared" si="52"/>
        <v>130.5</v>
      </c>
      <c r="AB371" s="30">
        <f t="shared" si="44"/>
        <v>0.12284717446944918</v>
      </c>
      <c r="AC371" s="31">
        <f t="shared" si="45"/>
        <v>11.815939999999969</v>
      </c>
      <c r="AD371" s="9" t="s">
        <v>643</v>
      </c>
      <c r="AE371" s="9" t="s">
        <v>636</v>
      </c>
      <c r="AF371" s="9" t="s">
        <v>645</v>
      </c>
    </row>
    <row r="372" spans="2:32">
      <c r="B372" s="9" t="s">
        <v>374</v>
      </c>
      <c r="C372" s="19">
        <v>1549290</v>
      </c>
      <c r="D372" s="19">
        <v>111</v>
      </c>
      <c r="E372" s="19" t="s">
        <v>219</v>
      </c>
      <c r="F372" s="19" t="s">
        <v>0</v>
      </c>
      <c r="G372" s="19" t="s">
        <v>592</v>
      </c>
      <c r="H372" s="19" t="s">
        <v>604</v>
      </c>
      <c r="I372" s="19">
        <v>8</v>
      </c>
      <c r="J372" s="19">
        <v>4</v>
      </c>
      <c r="K372" s="19"/>
      <c r="L372" s="135">
        <v>4</v>
      </c>
      <c r="M372" s="17"/>
      <c r="N372" s="29">
        <v>0</v>
      </c>
      <c r="O372" s="21"/>
      <c r="P372" s="21"/>
      <c r="Q372" s="22">
        <v>133.29</v>
      </c>
      <c r="R372" s="22">
        <v>134.26</v>
      </c>
      <c r="S372" s="22">
        <f t="shared" si="46"/>
        <v>92.102360000000004</v>
      </c>
      <c r="T372" s="18">
        <v>91.44</v>
      </c>
      <c r="V372" s="24">
        <v>215</v>
      </c>
      <c r="W372" s="159">
        <v>215</v>
      </c>
      <c r="X372" s="24">
        <f t="shared" si="51"/>
        <v>179.16666666666669</v>
      </c>
      <c r="Y372" s="24">
        <f t="shared" si="52"/>
        <v>124.69999999999999</v>
      </c>
      <c r="AB372" s="30">
        <f t="shared" si="44"/>
        <v>0.12013054461000421</v>
      </c>
      <c r="AC372" s="31">
        <f t="shared" si="45"/>
        <v>11.064306666666667</v>
      </c>
      <c r="AD372" s="9" t="s">
        <v>636</v>
      </c>
      <c r="AE372" s="9" t="s">
        <v>1</v>
      </c>
      <c r="AF372" s="9" t="s">
        <v>641</v>
      </c>
    </row>
    <row r="373" spans="2:32">
      <c r="B373" s="45" t="s">
        <v>246</v>
      </c>
      <c r="C373" s="19">
        <v>1549181</v>
      </c>
      <c r="D373" s="19">
        <v>112</v>
      </c>
      <c r="E373" s="19" t="s">
        <v>40</v>
      </c>
      <c r="F373" s="19" t="s">
        <v>0</v>
      </c>
      <c r="G373" s="19" t="s">
        <v>592</v>
      </c>
      <c r="H373" s="19" t="s">
        <v>604</v>
      </c>
      <c r="I373" s="19"/>
      <c r="J373" s="34" t="s">
        <v>843</v>
      </c>
      <c r="K373" s="19">
        <v>4</v>
      </c>
      <c r="L373" s="135">
        <v>4</v>
      </c>
      <c r="M373" s="17"/>
      <c r="N373" s="29">
        <v>4</v>
      </c>
      <c r="O373" s="21"/>
      <c r="P373" s="21"/>
      <c r="Q373" s="22">
        <v>139.94</v>
      </c>
      <c r="R373" s="22">
        <v>138.08000000000001</v>
      </c>
      <c r="S373" s="22">
        <f t="shared" si="46"/>
        <v>94.722880000000018</v>
      </c>
      <c r="V373" s="24">
        <v>230</v>
      </c>
      <c r="W373" s="159">
        <v>220</v>
      </c>
      <c r="X373" s="24">
        <f t="shared" si="51"/>
        <v>183.33333333333334</v>
      </c>
      <c r="Y373" s="24">
        <f t="shared" si="52"/>
        <v>127.6</v>
      </c>
      <c r="AB373" s="30">
        <f t="shared" si="44"/>
        <v>0.1146550161200051</v>
      </c>
      <c r="AC373" s="31">
        <f t="shared" si="45"/>
        <v>10.860453333333311</v>
      </c>
      <c r="AD373" s="9" t="s">
        <v>636</v>
      </c>
      <c r="AE373" s="9" t="s">
        <v>1</v>
      </c>
      <c r="AF373" s="9" t="s">
        <v>641</v>
      </c>
    </row>
    <row r="374" spans="2:32">
      <c r="B374" s="9" t="s">
        <v>185</v>
      </c>
      <c r="C374" s="48">
        <v>1549135</v>
      </c>
      <c r="D374" s="19">
        <v>98</v>
      </c>
      <c r="E374" s="19" t="s">
        <v>40</v>
      </c>
      <c r="F374" s="19" t="s">
        <v>0</v>
      </c>
      <c r="G374" s="19" t="s">
        <v>592</v>
      </c>
      <c r="H374" s="19" t="s">
        <v>604</v>
      </c>
      <c r="I374" s="19">
        <v>8</v>
      </c>
      <c r="J374" s="19">
        <v>24</v>
      </c>
      <c r="K374" s="19">
        <v>20</v>
      </c>
      <c r="L374" s="135">
        <v>20</v>
      </c>
      <c r="M374" s="17"/>
      <c r="N374" s="29">
        <v>4</v>
      </c>
      <c r="O374" s="21"/>
      <c r="P374" s="21"/>
      <c r="Q374" s="22">
        <v>104.12</v>
      </c>
      <c r="R374" s="22">
        <v>100.65</v>
      </c>
      <c r="S374" s="22">
        <f t="shared" si="46"/>
        <v>69.045900000000003</v>
      </c>
      <c r="T374" s="18">
        <v>71.27</v>
      </c>
      <c r="V374" s="24">
        <v>165</v>
      </c>
      <c r="W374" s="160">
        <v>160</v>
      </c>
      <c r="X374" s="24">
        <f t="shared" si="51"/>
        <v>133.33333333333334</v>
      </c>
      <c r="Y374" s="24">
        <f t="shared" si="52"/>
        <v>92.8</v>
      </c>
      <c r="AB374" s="30">
        <f t="shared" si="44"/>
        <v>0.10916554543185511</v>
      </c>
      <c r="AC374" s="31">
        <f t="shared" si="45"/>
        <v>7.5374333333333254</v>
      </c>
      <c r="AD374" s="9" t="s">
        <v>636</v>
      </c>
      <c r="AE374" s="9" t="s">
        <v>1</v>
      </c>
      <c r="AF374" s="9" t="s">
        <v>639</v>
      </c>
    </row>
    <row r="375" spans="2:32">
      <c r="B375" s="45"/>
      <c r="C375" s="48">
        <v>3540640</v>
      </c>
      <c r="D375" s="19">
        <v>98</v>
      </c>
      <c r="E375" s="19" t="s">
        <v>40</v>
      </c>
      <c r="F375" s="19" t="s">
        <v>0</v>
      </c>
      <c r="G375" s="19" t="s">
        <v>592</v>
      </c>
      <c r="H375" s="19" t="s">
        <v>177</v>
      </c>
      <c r="I375" s="19">
        <v>3</v>
      </c>
      <c r="J375" s="19">
        <v>5</v>
      </c>
      <c r="K375" s="19">
        <v>3</v>
      </c>
      <c r="L375" s="135">
        <v>4</v>
      </c>
      <c r="M375" s="17"/>
      <c r="N375" s="29">
        <v>0</v>
      </c>
      <c r="O375" s="87"/>
      <c r="P375" s="87"/>
      <c r="Q375" s="22">
        <v>104.12</v>
      </c>
      <c r="R375" s="22">
        <v>100.65</v>
      </c>
      <c r="S375" s="22">
        <f t="shared" si="46"/>
        <v>69.045900000000003</v>
      </c>
      <c r="T375" s="18">
        <v>71.42</v>
      </c>
      <c r="V375" s="24">
        <v>165</v>
      </c>
      <c r="W375" s="160">
        <v>165</v>
      </c>
      <c r="X375" s="24">
        <f t="shared" si="51"/>
        <v>137.5</v>
      </c>
      <c r="Y375" s="24">
        <f t="shared" si="52"/>
        <v>95.699999999999989</v>
      </c>
      <c r="AB375" s="30">
        <f t="shared" si="44"/>
        <v>0.14416641683286041</v>
      </c>
      <c r="AC375" s="31">
        <f t="shared" si="45"/>
        <v>9.9540999999999968</v>
      </c>
      <c r="AD375" s="9" t="s">
        <v>636</v>
      </c>
      <c r="AE375" s="9" t="s">
        <v>1</v>
      </c>
      <c r="AF375" s="9" t="s">
        <v>640</v>
      </c>
    </row>
    <row r="376" spans="2:32">
      <c r="B376" s="9"/>
      <c r="C376" s="19">
        <v>1547625</v>
      </c>
      <c r="D376" s="19">
        <v>98</v>
      </c>
      <c r="E376" s="19" t="s">
        <v>39</v>
      </c>
      <c r="F376" s="19"/>
      <c r="G376" s="19" t="s">
        <v>592</v>
      </c>
      <c r="H376" s="19" t="s">
        <v>176</v>
      </c>
      <c r="I376" s="19"/>
      <c r="J376" s="19">
        <v>8</v>
      </c>
      <c r="K376" s="19">
        <v>4</v>
      </c>
      <c r="L376" s="135">
        <v>4</v>
      </c>
      <c r="M376" s="17"/>
      <c r="N376" s="29">
        <v>4</v>
      </c>
      <c r="O376" s="21"/>
      <c r="P376" s="21"/>
      <c r="Q376" s="22">
        <v>106.34</v>
      </c>
      <c r="R376" s="22">
        <v>105.03</v>
      </c>
      <c r="S376" s="22">
        <f t="shared" si="46"/>
        <v>72.050580000000011</v>
      </c>
      <c r="V376" s="24">
        <v>170</v>
      </c>
      <c r="W376" s="160">
        <v>175</v>
      </c>
      <c r="X376" s="24">
        <f t="shared" si="51"/>
        <v>145.83333333333334</v>
      </c>
      <c r="Y376" s="24">
        <f t="shared" si="52"/>
        <v>101.5</v>
      </c>
      <c r="AB376" s="30">
        <f t="shared" si="44"/>
        <v>0.16353446888745818</v>
      </c>
      <c r="AC376" s="31">
        <f t="shared" si="45"/>
        <v>11.782753333333318</v>
      </c>
      <c r="AD376" s="9" t="s">
        <v>635</v>
      </c>
      <c r="AE376" s="9" t="s">
        <v>636</v>
      </c>
      <c r="AF376" s="9" t="s">
        <v>651</v>
      </c>
    </row>
    <row r="377" spans="2:32">
      <c r="B377" s="9"/>
      <c r="C377" s="48">
        <v>4710130</v>
      </c>
      <c r="D377" s="19">
        <v>102</v>
      </c>
      <c r="E377" s="19" t="s">
        <v>42</v>
      </c>
      <c r="F377" s="19" t="s">
        <v>5</v>
      </c>
      <c r="G377" s="19" t="s">
        <v>592</v>
      </c>
      <c r="H377" s="19" t="s">
        <v>116</v>
      </c>
      <c r="I377" s="19"/>
      <c r="J377" s="19"/>
      <c r="K377" s="19"/>
      <c r="L377" s="135">
        <v>0</v>
      </c>
      <c r="M377" s="17"/>
      <c r="N377" s="29">
        <v>0</v>
      </c>
      <c r="O377" s="21"/>
      <c r="P377" s="21"/>
      <c r="Q377" s="22">
        <v>127.75</v>
      </c>
      <c r="R377" s="22">
        <v>126.22</v>
      </c>
      <c r="S377" s="22">
        <f t="shared" si="46"/>
        <v>86.586920000000006</v>
      </c>
      <c r="V377" s="24">
        <v>215</v>
      </c>
      <c r="W377" s="159">
        <v>205</v>
      </c>
      <c r="X377" s="24">
        <f t="shared" si="51"/>
        <v>170.83333333333334</v>
      </c>
      <c r="Y377" s="24">
        <f t="shared" si="52"/>
        <v>118.89999999999999</v>
      </c>
      <c r="AB377" s="30">
        <f t="shared" si="44"/>
        <v>0.13566036686988428</v>
      </c>
      <c r="AC377" s="31">
        <f t="shared" si="45"/>
        <v>11.746413333333322</v>
      </c>
      <c r="AD377" s="9" t="s">
        <v>1</v>
      </c>
      <c r="AE377" s="9" t="s">
        <v>1</v>
      </c>
      <c r="AF377" s="9" t="s">
        <v>645</v>
      </c>
    </row>
    <row r="378" spans="2:32">
      <c r="B378" s="9" t="s">
        <v>247</v>
      </c>
      <c r="C378" s="48">
        <v>1549257</v>
      </c>
      <c r="D378" s="19">
        <v>109</v>
      </c>
      <c r="E378" s="19" t="s">
        <v>40</v>
      </c>
      <c r="F378" s="19" t="s">
        <v>0</v>
      </c>
      <c r="G378" s="19" t="s">
        <v>592</v>
      </c>
      <c r="H378" s="19" t="s">
        <v>604</v>
      </c>
      <c r="I378" s="19" t="s">
        <v>845</v>
      </c>
      <c r="J378" s="34"/>
      <c r="K378" s="34"/>
      <c r="L378" s="135">
        <v>0</v>
      </c>
      <c r="M378" s="41"/>
      <c r="N378" s="128">
        <v>0</v>
      </c>
      <c r="O378" s="21"/>
      <c r="P378" s="21"/>
      <c r="Q378" s="22">
        <v>123.69</v>
      </c>
      <c r="R378" s="22">
        <v>121.99</v>
      </c>
      <c r="S378" s="22">
        <f t="shared" si="46"/>
        <v>83.685140000000004</v>
      </c>
      <c r="T378" s="18">
        <v>96.67</v>
      </c>
      <c r="V378" s="24">
        <v>210</v>
      </c>
      <c r="W378" s="159">
        <v>200</v>
      </c>
      <c r="X378" s="24">
        <f t="shared" si="51"/>
        <v>166.66666666666669</v>
      </c>
      <c r="Y378" s="24">
        <f t="shared" si="52"/>
        <v>115.99999999999999</v>
      </c>
      <c r="AB378" s="30">
        <f t="shared" si="44"/>
        <v>0.14616127387331451</v>
      </c>
      <c r="AC378" s="31">
        <f t="shared" si="45"/>
        <v>12.231526666666667</v>
      </c>
      <c r="AD378" s="9" t="s">
        <v>636</v>
      </c>
      <c r="AE378" s="9" t="s">
        <v>1</v>
      </c>
      <c r="AF378" s="9" t="s">
        <v>641</v>
      </c>
    </row>
    <row r="379" spans="2:32">
      <c r="B379" s="122" t="s">
        <v>226</v>
      </c>
      <c r="C379" s="48">
        <v>3540230</v>
      </c>
      <c r="D379" s="19">
        <v>89</v>
      </c>
      <c r="E379" s="19" t="s">
        <v>39</v>
      </c>
      <c r="F379" s="19"/>
      <c r="G379" s="19" t="s">
        <v>592</v>
      </c>
      <c r="H379" s="19" t="s">
        <v>177</v>
      </c>
      <c r="I379" s="19"/>
      <c r="J379" s="19"/>
      <c r="K379" s="19"/>
      <c r="L379" s="118"/>
      <c r="M379" s="17"/>
      <c r="N379" s="119"/>
      <c r="O379" s="21"/>
      <c r="P379" s="21"/>
      <c r="Q379" s="22">
        <v>101.17</v>
      </c>
      <c r="S379" s="22">
        <f t="shared" si="46"/>
        <v>0</v>
      </c>
      <c r="V379" s="24">
        <v>170</v>
      </c>
      <c r="W379" s="117"/>
      <c r="X379" s="24">
        <f t="shared" si="51"/>
        <v>0</v>
      </c>
      <c r="Y379" s="24">
        <f t="shared" si="52"/>
        <v>0</v>
      </c>
      <c r="AB379" s="30" t="e">
        <f t="shared" si="44"/>
        <v>#DIV/0!</v>
      </c>
      <c r="AC379" s="31">
        <f t="shared" si="45"/>
        <v>-0.75</v>
      </c>
      <c r="AD379" s="9" t="s">
        <v>635</v>
      </c>
      <c r="AE379" s="9" t="s">
        <v>1</v>
      </c>
      <c r="AF379" s="9" t="s">
        <v>640</v>
      </c>
    </row>
    <row r="380" spans="2:32">
      <c r="B380" s="9" t="s">
        <v>87</v>
      </c>
      <c r="C380" s="48">
        <v>3542390</v>
      </c>
      <c r="D380" s="19">
        <v>95</v>
      </c>
      <c r="E380" s="19" t="s">
        <v>40</v>
      </c>
      <c r="F380" s="19" t="s">
        <v>0</v>
      </c>
      <c r="G380" s="19" t="s">
        <v>592</v>
      </c>
      <c r="H380" s="19" t="s">
        <v>604</v>
      </c>
      <c r="I380" s="19">
        <v>2</v>
      </c>
      <c r="J380" s="19">
        <v>2</v>
      </c>
      <c r="K380" s="19"/>
      <c r="L380" s="135">
        <v>4</v>
      </c>
      <c r="M380" s="17"/>
      <c r="N380" s="29">
        <v>2</v>
      </c>
      <c r="O380" s="21"/>
      <c r="P380" s="21"/>
      <c r="Q380" s="22">
        <v>108.18</v>
      </c>
      <c r="R380" s="22">
        <v>114.37</v>
      </c>
      <c r="S380" s="22">
        <f t="shared" si="46"/>
        <v>78.457820000000012</v>
      </c>
      <c r="T380" s="18">
        <v>74.209999999999994</v>
      </c>
      <c r="V380" s="24">
        <v>180</v>
      </c>
      <c r="W380" s="159">
        <v>195</v>
      </c>
      <c r="X380" s="24">
        <f t="shared" si="51"/>
        <v>162.5</v>
      </c>
      <c r="Y380" s="24">
        <f t="shared" si="52"/>
        <v>113.1</v>
      </c>
      <c r="AB380" s="30">
        <f t="shared" si="44"/>
        <v>0.19172314499689114</v>
      </c>
      <c r="AC380" s="31">
        <f t="shared" si="45"/>
        <v>15.042179999999988</v>
      </c>
      <c r="AD380" s="9" t="s">
        <v>1</v>
      </c>
      <c r="AE380" s="9" t="s">
        <v>1</v>
      </c>
      <c r="AF380" s="9" t="s">
        <v>637</v>
      </c>
    </row>
    <row r="381" spans="2:32">
      <c r="B381" s="45" t="s">
        <v>89</v>
      </c>
      <c r="C381" s="19">
        <v>3520680</v>
      </c>
      <c r="D381" s="19">
        <v>100</v>
      </c>
      <c r="E381" s="19" t="s">
        <v>40</v>
      </c>
      <c r="F381" s="19"/>
      <c r="G381" s="19" t="s">
        <v>592</v>
      </c>
      <c r="H381" s="19" t="s">
        <v>175</v>
      </c>
      <c r="I381" s="19">
        <v>8</v>
      </c>
      <c r="J381" s="19"/>
      <c r="K381" s="19"/>
      <c r="L381" s="135">
        <v>0</v>
      </c>
      <c r="M381" s="17"/>
      <c r="N381" s="29">
        <v>0</v>
      </c>
      <c r="O381" s="21"/>
      <c r="P381" s="21"/>
      <c r="Q381" s="22">
        <v>113.72</v>
      </c>
      <c r="R381" s="22">
        <v>106.59</v>
      </c>
      <c r="S381" s="22">
        <f t="shared" si="46"/>
        <v>73.120740000000012</v>
      </c>
      <c r="T381" s="18">
        <v>78.7</v>
      </c>
      <c r="V381" s="24">
        <v>180</v>
      </c>
      <c r="W381" s="159">
        <v>175</v>
      </c>
      <c r="X381" s="24">
        <f t="shared" si="51"/>
        <v>145.83333333333334</v>
      </c>
      <c r="Y381" s="24">
        <f t="shared" si="52"/>
        <v>101.5</v>
      </c>
      <c r="AB381" s="30">
        <f t="shared" si="44"/>
        <v>0.14650553773571376</v>
      </c>
      <c r="AC381" s="31">
        <f t="shared" si="45"/>
        <v>10.712593333333317</v>
      </c>
      <c r="AD381" s="9" t="s">
        <v>636</v>
      </c>
      <c r="AE381" s="9" t="s">
        <v>647</v>
      </c>
      <c r="AF381" s="9" t="s">
        <v>640</v>
      </c>
    </row>
    <row r="382" spans="2:32">
      <c r="B382" s="46" t="s">
        <v>686</v>
      </c>
      <c r="C382" s="19"/>
      <c r="D382" s="19"/>
      <c r="E382" s="19"/>
      <c r="F382" s="19"/>
      <c r="G382" s="19"/>
      <c r="H382" s="19"/>
      <c r="I382" s="19"/>
      <c r="J382" s="19"/>
      <c r="K382" s="19"/>
      <c r="L382" s="17"/>
      <c r="M382" s="17"/>
      <c r="N382" s="21"/>
      <c r="O382" s="21"/>
      <c r="P382" s="21"/>
      <c r="S382" s="22"/>
      <c r="AB382" s="30"/>
      <c r="AC382" s="31"/>
    </row>
    <row r="383" spans="2:32">
      <c r="B383" s="45" t="s">
        <v>248</v>
      </c>
      <c r="C383" s="19">
        <v>3545170</v>
      </c>
      <c r="D383" s="19">
        <v>111</v>
      </c>
      <c r="E383" s="19" t="s">
        <v>40</v>
      </c>
      <c r="F383" s="19" t="s">
        <v>5</v>
      </c>
      <c r="G383" s="19" t="s">
        <v>592</v>
      </c>
      <c r="H383" s="19" t="s">
        <v>116</v>
      </c>
      <c r="I383" s="19"/>
      <c r="J383" s="19"/>
      <c r="K383" s="19"/>
      <c r="L383" s="129">
        <v>0</v>
      </c>
      <c r="M383" s="17"/>
      <c r="N383" s="29">
        <v>0</v>
      </c>
      <c r="O383" s="21"/>
      <c r="P383" s="21"/>
      <c r="Q383" s="22">
        <v>192</v>
      </c>
      <c r="R383" s="22">
        <v>189.61</v>
      </c>
      <c r="S383" s="22">
        <f t="shared" si="46"/>
        <v>130.07246000000001</v>
      </c>
      <c r="V383" s="24">
        <v>325</v>
      </c>
      <c r="W383" s="159">
        <v>315</v>
      </c>
      <c r="X383" s="24">
        <f>W383/1.2</f>
        <v>262.5</v>
      </c>
      <c r="Y383" s="24">
        <f t="shared" ref="Y383" si="53">W383*AB$4</f>
        <v>182.7</v>
      </c>
      <c r="AB383" s="30">
        <f t="shared" si="44"/>
        <v>0.16473540978620679</v>
      </c>
      <c r="AC383" s="31">
        <f t="shared" si="45"/>
        <v>21.427539999999993</v>
      </c>
      <c r="AD383" s="9" t="s">
        <v>636</v>
      </c>
      <c r="AE383" s="9" t="s">
        <v>1</v>
      </c>
      <c r="AF383" s="9" t="s">
        <v>645</v>
      </c>
    </row>
    <row r="384" spans="2:32">
      <c r="B384" s="45" t="s">
        <v>249</v>
      </c>
      <c r="C384" s="19">
        <v>1549241</v>
      </c>
      <c r="D384" s="19">
        <v>115</v>
      </c>
      <c r="E384" s="19" t="s">
        <v>39</v>
      </c>
      <c r="F384" s="19" t="s">
        <v>0</v>
      </c>
      <c r="G384" s="19" t="s">
        <v>592</v>
      </c>
      <c r="H384" s="19" t="s">
        <v>604</v>
      </c>
      <c r="I384" s="19"/>
      <c r="J384" s="19">
        <v>4</v>
      </c>
      <c r="K384" s="19"/>
      <c r="L384" s="129">
        <v>0</v>
      </c>
      <c r="M384" s="17"/>
      <c r="N384" s="29">
        <v>0</v>
      </c>
      <c r="O384" s="21"/>
      <c r="P384" s="21"/>
      <c r="Q384" s="22">
        <v>175.02</v>
      </c>
      <c r="R384" s="22">
        <v>172.64</v>
      </c>
      <c r="S384" s="22">
        <f t="shared" si="46"/>
        <v>118.43104</v>
      </c>
      <c r="V384" s="24">
        <v>290</v>
      </c>
      <c r="W384" s="159">
        <v>280</v>
      </c>
      <c r="X384" s="24">
        <f t="shared" ref="X384:X405" si="54">W384/1.2</f>
        <v>233.33333333333334</v>
      </c>
      <c r="Y384" s="24">
        <f t="shared" ref="Y384:Y405" si="55">W384*AB$4</f>
        <v>162.39999999999998</v>
      </c>
      <c r="AB384" s="30">
        <f t="shared" si="44"/>
        <v>0.13638564124180069</v>
      </c>
      <c r="AC384" s="31">
        <f t="shared" si="45"/>
        <v>16.152293333333347</v>
      </c>
      <c r="AD384" s="9" t="s">
        <v>1</v>
      </c>
      <c r="AE384" s="9" t="s">
        <v>1</v>
      </c>
      <c r="AF384" s="9" t="s">
        <v>641</v>
      </c>
    </row>
    <row r="385" spans="2:32">
      <c r="B385" s="45" t="s">
        <v>250</v>
      </c>
      <c r="C385" s="19">
        <v>3541550</v>
      </c>
      <c r="D385" s="19">
        <v>102</v>
      </c>
      <c r="E385" s="19" t="s">
        <v>39</v>
      </c>
      <c r="F385" s="19"/>
      <c r="G385" s="19" t="s">
        <v>592</v>
      </c>
      <c r="H385" s="19" t="s">
        <v>116</v>
      </c>
      <c r="I385" s="19">
        <v>8</v>
      </c>
      <c r="J385" s="19">
        <v>26</v>
      </c>
      <c r="K385" s="19">
        <v>24</v>
      </c>
      <c r="L385" s="129">
        <v>40</v>
      </c>
      <c r="M385" s="17"/>
      <c r="N385" s="29">
        <v>12</v>
      </c>
      <c r="O385" s="21"/>
      <c r="P385" s="21"/>
      <c r="Q385" s="22">
        <v>136.97999999999999</v>
      </c>
      <c r="R385" s="22">
        <v>136.47</v>
      </c>
      <c r="S385" s="22">
        <f t="shared" si="46"/>
        <v>93.61842</v>
      </c>
      <c r="T385" s="18">
        <v>93.97</v>
      </c>
      <c r="V385" s="24">
        <v>215</v>
      </c>
      <c r="W385" s="159">
        <v>215</v>
      </c>
      <c r="X385" s="24">
        <f t="shared" si="54"/>
        <v>179.16666666666669</v>
      </c>
      <c r="Y385" s="24">
        <f t="shared" si="55"/>
        <v>124.69999999999999</v>
      </c>
      <c r="AB385" s="30">
        <f t="shared" si="44"/>
        <v>0.10199111100856724</v>
      </c>
      <c r="AC385" s="31">
        <f t="shared" si="45"/>
        <v>9.548246666666671</v>
      </c>
      <c r="AD385" s="9" t="s">
        <v>636</v>
      </c>
      <c r="AE385" s="9" t="s">
        <v>1</v>
      </c>
      <c r="AF385" s="9" t="s">
        <v>640</v>
      </c>
    </row>
    <row r="386" spans="2:32">
      <c r="B386" s="45"/>
      <c r="C386" s="19">
        <v>1549340</v>
      </c>
      <c r="D386" s="19">
        <v>102</v>
      </c>
      <c r="E386" s="19" t="s">
        <v>40</v>
      </c>
      <c r="F386" s="19" t="s">
        <v>0</v>
      </c>
      <c r="G386" s="19" t="s">
        <v>592</v>
      </c>
      <c r="H386" s="19" t="s">
        <v>604</v>
      </c>
      <c r="I386" s="19">
        <v>8</v>
      </c>
      <c r="J386" s="19">
        <v>38</v>
      </c>
      <c r="K386" s="19">
        <v>29</v>
      </c>
      <c r="L386" s="129"/>
      <c r="M386" s="17"/>
      <c r="N386" s="29">
        <v>8</v>
      </c>
      <c r="O386" s="21"/>
      <c r="P386" s="21"/>
      <c r="Q386" s="22">
        <v>145.11000000000001</v>
      </c>
      <c r="R386" s="22">
        <v>143.22999999999999</v>
      </c>
      <c r="S386" s="22">
        <f t="shared" si="46"/>
        <v>98.255780000000001</v>
      </c>
      <c r="T386" s="18">
        <v>99.55</v>
      </c>
      <c r="V386" s="24">
        <v>225</v>
      </c>
      <c r="W386" s="160">
        <v>225</v>
      </c>
      <c r="X386" s="24">
        <f t="shared" si="54"/>
        <v>187.5</v>
      </c>
      <c r="Y386" s="24">
        <f t="shared" si="55"/>
        <v>130.5</v>
      </c>
      <c r="AB386" s="30">
        <f t="shared" si="44"/>
        <v>9.9171977465345895E-2</v>
      </c>
      <c r="AC386" s="31">
        <f t="shared" si="45"/>
        <v>9.7442199999999843</v>
      </c>
      <c r="AD386" s="9" t="s">
        <v>636</v>
      </c>
      <c r="AE386" s="9" t="s">
        <v>1</v>
      </c>
      <c r="AF386" s="9" t="s">
        <v>639</v>
      </c>
    </row>
    <row r="387" spans="2:32">
      <c r="B387" s="45" t="s">
        <v>251</v>
      </c>
      <c r="C387" s="19">
        <v>1549297</v>
      </c>
      <c r="D387" s="19">
        <v>108</v>
      </c>
      <c r="E387" s="19" t="s">
        <v>40</v>
      </c>
      <c r="F387" s="19" t="s">
        <v>143</v>
      </c>
      <c r="G387" s="19" t="s">
        <v>592</v>
      </c>
      <c r="H387" s="19" t="s">
        <v>604</v>
      </c>
      <c r="I387" s="19">
        <v>4</v>
      </c>
      <c r="J387" s="19">
        <v>14</v>
      </c>
      <c r="K387" s="19">
        <v>4</v>
      </c>
      <c r="L387" s="129">
        <v>32</v>
      </c>
      <c r="M387" s="17"/>
      <c r="N387" s="29">
        <v>4</v>
      </c>
      <c r="O387" s="21"/>
      <c r="P387" s="21"/>
      <c r="Q387" s="22">
        <v>130.71</v>
      </c>
      <c r="R387" s="22">
        <v>132.80000000000001</v>
      </c>
      <c r="S387" s="22">
        <f t="shared" si="46"/>
        <v>91.100800000000021</v>
      </c>
      <c r="T387" s="18">
        <v>89.67</v>
      </c>
      <c r="V387" s="24">
        <v>215</v>
      </c>
      <c r="W387" s="159">
        <v>215</v>
      </c>
      <c r="X387" s="24">
        <f t="shared" si="54"/>
        <v>179.16666666666669</v>
      </c>
      <c r="Y387" s="24">
        <f t="shared" si="55"/>
        <v>124.69999999999999</v>
      </c>
      <c r="AB387" s="30">
        <f t="shared" ref="AB387:AB452" si="56">(X387*AB$4-0.75-S387)/S387</f>
        <v>0.13244523282634893</v>
      </c>
      <c r="AC387" s="31">
        <f t="shared" ref="AC387:AC452" si="57">X387*AB$4-0.75-S387</f>
        <v>12.065866666666651</v>
      </c>
      <c r="AD387" s="9" t="s">
        <v>636</v>
      </c>
      <c r="AE387" s="9" t="s">
        <v>1</v>
      </c>
      <c r="AF387" s="9" t="s">
        <v>641</v>
      </c>
    </row>
    <row r="388" spans="2:32">
      <c r="B388" s="9"/>
      <c r="C388" s="19">
        <v>3545060</v>
      </c>
      <c r="D388" s="19">
        <v>104</v>
      </c>
      <c r="E388" s="19" t="s">
        <v>42</v>
      </c>
      <c r="F388" s="19" t="s">
        <v>0</v>
      </c>
      <c r="G388" s="19" t="s">
        <v>592</v>
      </c>
      <c r="H388" s="19" t="s">
        <v>175</v>
      </c>
      <c r="I388" s="19">
        <v>2</v>
      </c>
      <c r="J388" s="19">
        <v>24</v>
      </c>
      <c r="K388" s="19">
        <v>12</v>
      </c>
      <c r="L388" s="134"/>
      <c r="M388" s="9"/>
      <c r="N388" s="29">
        <v>6</v>
      </c>
      <c r="O388" s="21"/>
      <c r="P388" s="21"/>
      <c r="Q388" s="22">
        <v>151.02000000000001</v>
      </c>
      <c r="R388" s="22">
        <v>143.12</v>
      </c>
      <c r="S388" s="22">
        <f>R388*S$4</f>
        <v>98.180320000000009</v>
      </c>
      <c r="T388" s="18">
        <v>103.6</v>
      </c>
      <c r="V388" s="24">
        <v>235</v>
      </c>
      <c r="W388" s="159">
        <v>225</v>
      </c>
      <c r="X388" s="24">
        <f>W388/1.2</f>
        <v>187.5</v>
      </c>
      <c r="Y388" s="24">
        <f>W388*AB$4</f>
        <v>130.5</v>
      </c>
      <c r="AB388" s="30">
        <f t="shared" si="56"/>
        <v>0.10001678544131834</v>
      </c>
      <c r="AC388" s="31">
        <f t="shared" si="57"/>
        <v>9.8196799999999769</v>
      </c>
      <c r="AD388" s="9" t="s">
        <v>636</v>
      </c>
      <c r="AE388" s="9" t="s">
        <v>647</v>
      </c>
      <c r="AF388" s="9" t="s">
        <v>640</v>
      </c>
    </row>
    <row r="389" spans="2:32">
      <c r="B389" s="45"/>
      <c r="C389" s="19">
        <v>3568050</v>
      </c>
      <c r="D389" s="19">
        <v>104</v>
      </c>
      <c r="E389" s="19" t="s">
        <v>42</v>
      </c>
      <c r="F389" s="19" t="s">
        <v>729</v>
      </c>
      <c r="G389" s="19" t="s">
        <v>592</v>
      </c>
      <c r="H389" s="19" t="s">
        <v>477</v>
      </c>
      <c r="I389" s="19">
        <v>4</v>
      </c>
      <c r="J389" s="19"/>
      <c r="K389" s="19"/>
      <c r="L389" s="129"/>
      <c r="M389" s="17"/>
      <c r="N389" s="29">
        <v>4</v>
      </c>
      <c r="O389" s="21"/>
      <c r="P389" s="21"/>
      <c r="R389" s="22">
        <v>143.13</v>
      </c>
      <c r="S389" s="22">
        <f t="shared" si="46"/>
        <v>98.187179999999998</v>
      </c>
      <c r="T389" s="18">
        <v>103.6</v>
      </c>
      <c r="W389" s="159">
        <v>225</v>
      </c>
      <c r="X389" s="24">
        <f t="shared" si="54"/>
        <v>187.5</v>
      </c>
      <c r="Y389" s="24">
        <f t="shared" si="55"/>
        <v>130.5</v>
      </c>
      <c r="AB389" s="30">
        <f t="shared" si="56"/>
        <v>9.9939931058209308E-2</v>
      </c>
      <c r="AC389" s="31">
        <f t="shared" si="57"/>
        <v>9.8128199999999879</v>
      </c>
      <c r="AD389" s="9" t="s">
        <v>1</v>
      </c>
      <c r="AE389" s="9" t="s">
        <v>647</v>
      </c>
      <c r="AF389" s="9" t="s">
        <v>639</v>
      </c>
    </row>
    <row r="390" spans="2:32">
      <c r="C390" s="19">
        <v>3545780</v>
      </c>
      <c r="D390" s="19">
        <v>108</v>
      </c>
      <c r="E390" s="19" t="s">
        <v>40</v>
      </c>
      <c r="F390" s="19" t="s">
        <v>143</v>
      </c>
      <c r="G390" s="19" t="s">
        <v>592</v>
      </c>
      <c r="H390" s="19" t="s">
        <v>176</v>
      </c>
      <c r="I390" s="19">
        <v>4</v>
      </c>
      <c r="J390" s="19">
        <v>4</v>
      </c>
      <c r="K390" s="19"/>
      <c r="L390" s="129">
        <v>4</v>
      </c>
      <c r="M390" s="17"/>
      <c r="N390" s="29">
        <v>0</v>
      </c>
      <c r="O390" s="21"/>
      <c r="P390" s="21"/>
      <c r="Q390" s="22">
        <v>153.97</v>
      </c>
      <c r="R390" s="22">
        <v>151.97</v>
      </c>
      <c r="S390" s="22">
        <f t="shared" si="46"/>
        <v>104.25142000000001</v>
      </c>
      <c r="T390" s="18">
        <v>109.13</v>
      </c>
      <c r="V390" s="24">
        <v>250</v>
      </c>
      <c r="W390" s="159">
        <v>250</v>
      </c>
      <c r="X390" s="24">
        <f t="shared" si="54"/>
        <v>208.33333333333334</v>
      </c>
      <c r="Y390" s="24">
        <f t="shared" si="55"/>
        <v>145</v>
      </c>
      <c r="AB390" s="30">
        <f t="shared" si="56"/>
        <v>0.15186280756015905</v>
      </c>
      <c r="AC390" s="31">
        <f t="shared" si="57"/>
        <v>15.831913333333318</v>
      </c>
      <c r="AD390" s="9" t="s">
        <v>635</v>
      </c>
      <c r="AE390" s="9" t="s">
        <v>636</v>
      </c>
      <c r="AF390" s="9" t="s">
        <v>645</v>
      </c>
    </row>
    <row r="391" spans="2:32">
      <c r="B391" s="9" t="s">
        <v>375</v>
      </c>
      <c r="C391" s="19">
        <v>1549136</v>
      </c>
      <c r="D391" s="19">
        <v>110</v>
      </c>
      <c r="E391" s="19" t="s">
        <v>39</v>
      </c>
      <c r="F391" s="19" t="s">
        <v>0</v>
      </c>
      <c r="G391" s="19" t="s">
        <v>592</v>
      </c>
      <c r="H391" s="19" t="s">
        <v>604</v>
      </c>
      <c r="I391" s="19">
        <v>6</v>
      </c>
      <c r="J391" s="19">
        <v>2</v>
      </c>
      <c r="K391" s="19">
        <v>2</v>
      </c>
      <c r="L391" s="129">
        <v>8</v>
      </c>
      <c r="M391" s="17"/>
      <c r="N391" s="29">
        <v>0</v>
      </c>
      <c r="O391" s="21"/>
      <c r="P391" s="21"/>
      <c r="Q391" s="22">
        <v>153.97</v>
      </c>
      <c r="R391" s="22">
        <v>151.86000000000001</v>
      </c>
      <c r="S391" s="22">
        <f t="shared" si="46"/>
        <v>104.17596000000002</v>
      </c>
      <c r="T391" s="18">
        <v>107.23</v>
      </c>
      <c r="V391" s="24">
        <v>250</v>
      </c>
      <c r="W391" s="159">
        <v>245</v>
      </c>
      <c r="X391" s="24">
        <f t="shared" si="54"/>
        <v>204.16666666666669</v>
      </c>
      <c r="Y391" s="24">
        <f t="shared" si="55"/>
        <v>142.1</v>
      </c>
      <c r="AB391" s="30">
        <f t="shared" si="56"/>
        <v>0.12949923059664295</v>
      </c>
      <c r="AC391" s="31">
        <f t="shared" si="57"/>
        <v>13.490706666666654</v>
      </c>
      <c r="AD391" s="9" t="s">
        <v>636</v>
      </c>
      <c r="AE391" s="9" t="s">
        <v>1</v>
      </c>
      <c r="AF391" s="9" t="s">
        <v>641</v>
      </c>
    </row>
    <row r="392" spans="2:32">
      <c r="B392" s="45" t="s">
        <v>252</v>
      </c>
      <c r="C392" s="19">
        <v>1549274</v>
      </c>
      <c r="D392" s="19">
        <v>112</v>
      </c>
      <c r="E392" s="19" t="s">
        <v>40</v>
      </c>
      <c r="F392" s="19" t="s">
        <v>0</v>
      </c>
      <c r="G392" s="19" t="s">
        <v>592</v>
      </c>
      <c r="H392" s="19" t="s">
        <v>604</v>
      </c>
      <c r="I392" s="19">
        <v>8</v>
      </c>
      <c r="J392" s="19">
        <v>38</v>
      </c>
      <c r="K392" s="19">
        <v>26</v>
      </c>
      <c r="L392" s="129">
        <v>32</v>
      </c>
      <c r="M392" s="17"/>
      <c r="N392" s="29">
        <v>12</v>
      </c>
      <c r="O392" s="21"/>
      <c r="P392" s="21"/>
      <c r="Q392" s="22">
        <v>166.52</v>
      </c>
      <c r="R392" s="22">
        <v>170.98</v>
      </c>
      <c r="S392" s="22">
        <f t="shared" ref="S392:S457" si="58">R392*S$4</f>
        <v>117.29228000000001</v>
      </c>
      <c r="T392" s="18">
        <v>114.24</v>
      </c>
      <c r="V392" s="24">
        <v>260</v>
      </c>
      <c r="W392" s="159">
        <v>265</v>
      </c>
      <c r="X392" s="24">
        <f t="shared" si="54"/>
        <v>220.83333333333334</v>
      </c>
      <c r="Y392" s="24">
        <f t="shared" si="55"/>
        <v>153.69999999999999</v>
      </c>
      <c r="AB392" s="30">
        <f t="shared" si="56"/>
        <v>8.560711185197642E-2</v>
      </c>
      <c r="AC392" s="31">
        <f t="shared" si="57"/>
        <v>10.041053333333338</v>
      </c>
      <c r="AD392" s="9" t="s">
        <v>636</v>
      </c>
      <c r="AE392" s="9" t="s">
        <v>1</v>
      </c>
      <c r="AF392" s="9" t="s">
        <v>641</v>
      </c>
    </row>
    <row r="393" spans="2:32">
      <c r="B393" s="9" t="s">
        <v>606</v>
      </c>
      <c r="C393" s="19">
        <v>1549192</v>
      </c>
      <c r="D393" s="19">
        <v>115</v>
      </c>
      <c r="E393" s="19" t="s">
        <v>40</v>
      </c>
      <c r="F393" s="19" t="s">
        <v>0</v>
      </c>
      <c r="G393" s="19" t="s">
        <v>592</v>
      </c>
      <c r="H393" s="19" t="s">
        <v>604</v>
      </c>
      <c r="I393" s="19"/>
      <c r="J393" s="19"/>
      <c r="K393" s="19"/>
      <c r="L393" s="129">
        <v>0</v>
      </c>
      <c r="M393" s="17"/>
      <c r="N393" s="29">
        <v>0</v>
      </c>
      <c r="O393" s="21"/>
      <c r="P393" s="21"/>
      <c r="Q393" s="22">
        <v>199.75</v>
      </c>
      <c r="R393" s="22">
        <v>197.25</v>
      </c>
      <c r="S393" s="22">
        <f t="shared" si="58"/>
        <v>135.3135</v>
      </c>
      <c r="V393" s="24">
        <v>335</v>
      </c>
      <c r="W393" s="159">
        <v>325</v>
      </c>
      <c r="X393" s="24">
        <f t="shared" si="54"/>
        <v>270.83333333333337</v>
      </c>
      <c r="Y393" s="24">
        <f t="shared" si="55"/>
        <v>188.5</v>
      </c>
      <c r="AB393" s="30">
        <f t="shared" si="56"/>
        <v>0.15534173111576699</v>
      </c>
      <c r="AC393" s="31">
        <f t="shared" si="57"/>
        <v>21.019833333333338</v>
      </c>
      <c r="AD393" s="9" t="s">
        <v>636</v>
      </c>
      <c r="AE393" s="9" t="s">
        <v>1</v>
      </c>
      <c r="AF393" s="9" t="s">
        <v>641</v>
      </c>
    </row>
    <row r="394" spans="2:32">
      <c r="B394" s="9" t="s">
        <v>607</v>
      </c>
      <c r="C394" s="19">
        <v>1549153</v>
      </c>
      <c r="D394" s="19">
        <v>116</v>
      </c>
      <c r="E394" s="19" t="s">
        <v>40</v>
      </c>
      <c r="F394" s="19" t="s">
        <v>0</v>
      </c>
      <c r="G394" s="19" t="s">
        <v>592</v>
      </c>
      <c r="H394" s="19" t="s">
        <v>604</v>
      </c>
      <c r="I394" s="19"/>
      <c r="J394" s="19"/>
      <c r="K394" s="19"/>
      <c r="L394" s="129">
        <v>0</v>
      </c>
      <c r="M394" s="17"/>
      <c r="N394" s="29">
        <v>0</v>
      </c>
      <c r="O394" s="21"/>
      <c r="P394" s="21"/>
      <c r="Q394" s="22">
        <v>203.82</v>
      </c>
      <c r="R394" s="22">
        <v>201.2</v>
      </c>
      <c r="S394" s="22">
        <f t="shared" si="58"/>
        <v>138.0232</v>
      </c>
      <c r="V394" s="24">
        <v>340</v>
      </c>
      <c r="W394" s="159">
        <v>330</v>
      </c>
      <c r="X394" s="24">
        <f t="shared" si="54"/>
        <v>275</v>
      </c>
      <c r="Y394" s="24">
        <f t="shared" si="55"/>
        <v>191.39999999999998</v>
      </c>
      <c r="AB394" s="30">
        <f t="shared" si="56"/>
        <v>0.15016895710286385</v>
      </c>
      <c r="AC394" s="31">
        <f t="shared" si="57"/>
        <v>20.726799999999997</v>
      </c>
      <c r="AD394" s="9" t="s">
        <v>636</v>
      </c>
      <c r="AE394" s="9" t="s">
        <v>1</v>
      </c>
      <c r="AF394" s="9" t="s">
        <v>656</v>
      </c>
    </row>
    <row r="395" spans="2:32">
      <c r="B395" s="45" t="s">
        <v>227</v>
      </c>
      <c r="C395" s="19">
        <v>1549252</v>
      </c>
      <c r="D395" s="19">
        <v>96</v>
      </c>
      <c r="E395" s="19" t="s">
        <v>40</v>
      </c>
      <c r="F395" s="19" t="s">
        <v>0</v>
      </c>
      <c r="G395" s="19" t="s">
        <v>592</v>
      </c>
      <c r="H395" s="19" t="s">
        <v>604</v>
      </c>
      <c r="I395" s="44" t="s">
        <v>846</v>
      </c>
      <c r="J395" s="44">
        <v>2</v>
      </c>
      <c r="K395" s="19"/>
      <c r="L395" s="129">
        <v>4</v>
      </c>
      <c r="M395" s="41"/>
      <c r="N395" s="29">
        <v>0</v>
      </c>
      <c r="O395" s="98"/>
      <c r="P395" s="98"/>
      <c r="Q395" s="22">
        <v>138.83000000000001</v>
      </c>
      <c r="R395" s="22">
        <v>134.88999999999999</v>
      </c>
      <c r="S395" s="22">
        <f t="shared" si="58"/>
        <v>92.534539999999993</v>
      </c>
      <c r="T395" s="18" t="s">
        <v>847</v>
      </c>
      <c r="V395" s="24">
        <v>225</v>
      </c>
      <c r="W395" s="160">
        <v>220</v>
      </c>
      <c r="X395" s="24">
        <f t="shared" si="54"/>
        <v>183.33333333333334</v>
      </c>
      <c r="Y395" s="24">
        <f t="shared" si="55"/>
        <v>127.6</v>
      </c>
      <c r="AB395" s="30">
        <f t="shared" si="56"/>
        <v>0.14101538013084991</v>
      </c>
      <c r="AC395" s="31">
        <f t="shared" si="57"/>
        <v>13.048793333333336</v>
      </c>
      <c r="AD395" s="9" t="s">
        <v>636</v>
      </c>
      <c r="AE395" s="9" t="s">
        <v>1</v>
      </c>
      <c r="AF395" s="9" t="s">
        <v>639</v>
      </c>
    </row>
    <row r="396" spans="2:32">
      <c r="B396" s="19" t="s">
        <v>312</v>
      </c>
      <c r="C396" s="19">
        <v>3568360</v>
      </c>
      <c r="D396" s="19">
        <v>99</v>
      </c>
      <c r="E396" s="19" t="s">
        <v>40</v>
      </c>
      <c r="F396" s="19"/>
      <c r="G396" s="19" t="s">
        <v>592</v>
      </c>
      <c r="H396" s="19" t="s">
        <v>477</v>
      </c>
      <c r="I396" s="19">
        <v>4</v>
      </c>
      <c r="J396" s="19">
        <v>56</v>
      </c>
      <c r="K396" s="19">
        <v>24</v>
      </c>
      <c r="L396" s="141">
        <v>40</v>
      </c>
      <c r="M396" s="17"/>
      <c r="N396" s="143">
        <v>20</v>
      </c>
      <c r="O396" s="21"/>
      <c r="P396" s="21"/>
      <c r="Q396" s="22">
        <v>153.22999999999999</v>
      </c>
      <c r="R396" s="22">
        <v>151.25</v>
      </c>
      <c r="S396" s="22">
        <f>R396*S$4</f>
        <v>103.75750000000001</v>
      </c>
      <c r="T396" s="18">
        <v>105.12</v>
      </c>
      <c r="V396" s="24">
        <v>240</v>
      </c>
      <c r="W396" s="159">
        <v>235</v>
      </c>
      <c r="X396" s="24">
        <f>W396/1.2</f>
        <v>195.83333333333334</v>
      </c>
      <c r="Y396" s="24">
        <f>W396*AB$4</f>
        <v>136.29999999999998</v>
      </c>
      <c r="AB396" s="30">
        <f>(X396*AB$4-0.75-S396)/S396</f>
        <v>8.7471588399232067E-2</v>
      </c>
      <c r="AC396" s="31">
        <f>X396*AB$4-0.75-S396</f>
        <v>9.0758333333333212</v>
      </c>
      <c r="AD396" s="9" t="s">
        <v>1</v>
      </c>
      <c r="AE396" s="9" t="s">
        <v>650</v>
      </c>
      <c r="AF396" s="9" t="s">
        <v>639</v>
      </c>
    </row>
    <row r="397" spans="2:32">
      <c r="B397" s="45"/>
      <c r="C397" s="19">
        <v>1548352</v>
      </c>
      <c r="D397" s="19">
        <v>99</v>
      </c>
      <c r="E397" s="19" t="s">
        <v>40</v>
      </c>
      <c r="F397" s="19"/>
      <c r="G397" s="19" t="s">
        <v>592</v>
      </c>
      <c r="H397" s="19" t="s">
        <v>464</v>
      </c>
      <c r="I397" s="19">
        <v>8</v>
      </c>
      <c r="J397" s="19">
        <v>10</v>
      </c>
      <c r="K397" s="19">
        <v>6</v>
      </c>
      <c r="L397" s="129">
        <v>8</v>
      </c>
      <c r="M397" s="17"/>
      <c r="N397" s="29">
        <v>0</v>
      </c>
      <c r="O397" s="21"/>
      <c r="P397" s="21"/>
      <c r="Q397" s="22">
        <v>153.22999999999999</v>
      </c>
      <c r="R397" s="22">
        <v>151.25</v>
      </c>
      <c r="S397" s="22">
        <f t="shared" si="58"/>
        <v>103.75750000000001</v>
      </c>
      <c r="T397" s="18">
        <v>105.11</v>
      </c>
      <c r="V397" s="24">
        <v>245</v>
      </c>
      <c r="W397" s="160">
        <v>245</v>
      </c>
      <c r="X397" s="24">
        <f t="shared" si="54"/>
        <v>204.16666666666669</v>
      </c>
      <c r="Y397" s="24">
        <f t="shared" si="55"/>
        <v>142.1</v>
      </c>
      <c r="AB397" s="30">
        <f t="shared" si="56"/>
        <v>0.13405456633657001</v>
      </c>
      <c r="AC397" s="31">
        <f t="shared" si="57"/>
        <v>13.909166666666664</v>
      </c>
      <c r="AD397" s="9" t="s">
        <v>1</v>
      </c>
      <c r="AE397" s="9" t="s">
        <v>1</v>
      </c>
      <c r="AF397" s="9" t="s">
        <v>645</v>
      </c>
    </row>
    <row r="398" spans="2:32">
      <c r="B398" s="45" t="s">
        <v>221</v>
      </c>
      <c r="C398" s="19">
        <v>3546750</v>
      </c>
      <c r="D398" s="19">
        <v>102</v>
      </c>
      <c r="E398" s="19" t="s">
        <v>42</v>
      </c>
      <c r="F398" s="19"/>
      <c r="G398" s="19" t="s">
        <v>592</v>
      </c>
      <c r="H398" s="19" t="s">
        <v>116</v>
      </c>
      <c r="I398" s="19">
        <v>4</v>
      </c>
      <c r="J398" s="19"/>
      <c r="K398" s="19"/>
      <c r="L398" s="129">
        <v>0</v>
      </c>
      <c r="M398" s="17"/>
      <c r="N398" s="29">
        <v>0</v>
      </c>
      <c r="O398" s="21"/>
      <c r="P398" s="21"/>
      <c r="Q398" s="22">
        <v>166.52</v>
      </c>
      <c r="R398" s="22">
        <v>164.42</v>
      </c>
      <c r="S398" s="22">
        <f t="shared" si="58"/>
        <v>112.79212</v>
      </c>
      <c r="T398" s="18">
        <v>114.23</v>
      </c>
      <c r="V398" s="24">
        <v>265</v>
      </c>
      <c r="W398" s="159">
        <v>265</v>
      </c>
      <c r="X398" s="24">
        <f t="shared" si="54"/>
        <v>220.83333333333334</v>
      </c>
      <c r="Y398" s="24">
        <f t="shared" si="55"/>
        <v>153.69999999999999</v>
      </c>
      <c r="AB398" s="30">
        <f t="shared" si="56"/>
        <v>0.12892047186747926</v>
      </c>
      <c r="AC398" s="31">
        <f t="shared" si="57"/>
        <v>14.541213333333346</v>
      </c>
      <c r="AD398" s="9" t="s">
        <v>636</v>
      </c>
      <c r="AE398" s="9" t="s">
        <v>1</v>
      </c>
      <c r="AF398" s="9" t="s">
        <v>640</v>
      </c>
    </row>
    <row r="399" spans="2:32">
      <c r="B399" s="47" t="s">
        <v>253</v>
      </c>
      <c r="C399" s="19">
        <v>1549169</v>
      </c>
      <c r="D399" s="19">
        <v>106</v>
      </c>
      <c r="E399" s="19" t="s">
        <v>40</v>
      </c>
      <c r="F399" s="19" t="s">
        <v>0</v>
      </c>
      <c r="G399" s="19" t="s">
        <v>592</v>
      </c>
      <c r="H399" s="19" t="s">
        <v>604</v>
      </c>
      <c r="I399" s="19"/>
      <c r="J399" s="19">
        <v>4</v>
      </c>
      <c r="K399" s="19"/>
      <c r="L399" s="129">
        <v>4</v>
      </c>
      <c r="M399" s="17"/>
      <c r="N399" s="29">
        <v>4</v>
      </c>
      <c r="O399" s="21"/>
      <c r="P399" s="21"/>
      <c r="Q399" s="22">
        <v>139.94</v>
      </c>
      <c r="R399" s="22">
        <v>138.13</v>
      </c>
      <c r="S399" s="22">
        <f t="shared" si="58"/>
        <v>94.757180000000005</v>
      </c>
      <c r="V399" s="24">
        <v>225</v>
      </c>
      <c r="W399" s="159">
        <v>225</v>
      </c>
      <c r="X399" s="24">
        <f t="shared" si="54"/>
        <v>187.5</v>
      </c>
      <c r="Y399" s="24">
        <f t="shared" si="55"/>
        <v>130.5</v>
      </c>
      <c r="AB399" s="30">
        <f t="shared" si="56"/>
        <v>0.13975531986072168</v>
      </c>
      <c r="AC399" s="31">
        <f t="shared" si="57"/>
        <v>13.24281999999998</v>
      </c>
      <c r="AD399" s="9" t="s">
        <v>636</v>
      </c>
      <c r="AE399" s="9" t="s">
        <v>1</v>
      </c>
      <c r="AF399" s="9" t="s">
        <v>641</v>
      </c>
    </row>
    <row r="400" spans="2:32">
      <c r="B400" s="47"/>
      <c r="C400" s="19">
        <v>3541040</v>
      </c>
      <c r="D400" s="19">
        <v>106</v>
      </c>
      <c r="E400" s="19" t="s">
        <v>42</v>
      </c>
      <c r="F400" s="19"/>
      <c r="G400" s="19" t="s">
        <v>592</v>
      </c>
      <c r="H400" s="19" t="s">
        <v>175</v>
      </c>
      <c r="I400" s="19"/>
      <c r="J400" s="19"/>
      <c r="K400" s="19"/>
      <c r="L400" s="129">
        <v>0</v>
      </c>
      <c r="M400" s="17"/>
      <c r="N400" s="130">
        <v>0</v>
      </c>
      <c r="O400" s="21"/>
      <c r="P400" s="21"/>
      <c r="Q400" s="22">
        <v>155.82</v>
      </c>
      <c r="R400" s="22">
        <v>153.80000000000001</v>
      </c>
      <c r="S400" s="22">
        <f t="shared" si="58"/>
        <v>105.50680000000001</v>
      </c>
      <c r="V400" s="24">
        <v>255</v>
      </c>
      <c r="W400" s="159">
        <v>260</v>
      </c>
      <c r="X400" s="24">
        <f t="shared" si="54"/>
        <v>216.66666666666669</v>
      </c>
      <c r="Y400" s="24">
        <f t="shared" si="55"/>
        <v>150.79999999999998</v>
      </c>
      <c r="AB400" s="30">
        <f t="shared" si="56"/>
        <v>0.18396792118296315</v>
      </c>
      <c r="AC400" s="31">
        <f t="shared" si="57"/>
        <v>19.409866666666659</v>
      </c>
      <c r="AD400" s="9" t="s">
        <v>1</v>
      </c>
      <c r="AE400" s="9" t="s">
        <v>647</v>
      </c>
      <c r="AF400" s="9" t="s">
        <v>645</v>
      </c>
    </row>
    <row r="401" spans="1:32">
      <c r="B401" s="133" t="s">
        <v>96</v>
      </c>
      <c r="C401" s="19">
        <v>3520670</v>
      </c>
      <c r="D401" s="19">
        <v>97</v>
      </c>
      <c r="E401" s="19" t="s">
        <v>41</v>
      </c>
      <c r="F401" s="19" t="s">
        <v>0</v>
      </c>
      <c r="G401" s="19" t="s">
        <v>592</v>
      </c>
      <c r="H401" s="19" t="s">
        <v>175</v>
      </c>
      <c r="I401" s="19"/>
      <c r="J401" s="19"/>
      <c r="K401" s="19"/>
      <c r="L401" s="129">
        <v>0</v>
      </c>
      <c r="M401" s="17"/>
      <c r="N401" s="29">
        <v>0</v>
      </c>
      <c r="O401" s="21"/>
      <c r="P401" s="21"/>
      <c r="Q401" s="22">
        <v>168</v>
      </c>
      <c r="R401" s="22">
        <v>157.81</v>
      </c>
      <c r="S401" s="22">
        <f t="shared" si="58"/>
        <v>108.25766000000002</v>
      </c>
      <c r="V401" s="24">
        <v>285</v>
      </c>
      <c r="W401" s="149"/>
      <c r="X401" s="24">
        <f t="shared" si="54"/>
        <v>0</v>
      </c>
      <c r="Y401" s="24">
        <f t="shared" si="55"/>
        <v>0</v>
      </c>
      <c r="AB401" s="30">
        <f t="shared" si="56"/>
        <v>-1.0069279162324403</v>
      </c>
      <c r="AC401" s="31">
        <f t="shared" si="57"/>
        <v>-109.00766000000002</v>
      </c>
      <c r="AD401" s="9" t="s">
        <v>636</v>
      </c>
      <c r="AE401" s="9" t="s">
        <v>647</v>
      </c>
      <c r="AF401" s="9" t="s">
        <v>640</v>
      </c>
    </row>
    <row r="402" spans="1:32">
      <c r="B402" s="45" t="s">
        <v>97</v>
      </c>
      <c r="C402" s="17">
        <v>3543860</v>
      </c>
      <c r="D402" s="19">
        <v>99</v>
      </c>
      <c r="E402" s="19" t="s">
        <v>40</v>
      </c>
      <c r="F402" s="19" t="s">
        <v>0</v>
      </c>
      <c r="G402" s="19" t="s">
        <v>592</v>
      </c>
      <c r="H402" s="19" t="s">
        <v>175</v>
      </c>
      <c r="I402" s="44">
        <v>2</v>
      </c>
      <c r="J402" s="44">
        <v>15</v>
      </c>
      <c r="K402" s="44">
        <v>14</v>
      </c>
      <c r="L402" s="129">
        <v>8</v>
      </c>
      <c r="M402" s="17"/>
      <c r="N402" s="29">
        <v>6</v>
      </c>
      <c r="O402" s="21"/>
      <c r="P402" s="21"/>
      <c r="Q402" s="22">
        <v>149.54</v>
      </c>
      <c r="R402" s="22">
        <v>147.81</v>
      </c>
      <c r="S402" s="22">
        <f t="shared" si="58"/>
        <v>101.39766000000002</v>
      </c>
      <c r="T402" s="18">
        <v>102.59</v>
      </c>
      <c r="V402" s="24">
        <v>240</v>
      </c>
      <c r="W402" s="159">
        <v>230</v>
      </c>
      <c r="X402" s="24">
        <f t="shared" si="54"/>
        <v>191.66666666666669</v>
      </c>
      <c r="Y402" s="24">
        <f t="shared" si="55"/>
        <v>133.39999999999998</v>
      </c>
      <c r="AB402" s="30">
        <f t="shared" si="56"/>
        <v>8.8946891542335926E-2</v>
      </c>
      <c r="AC402" s="31">
        <f t="shared" si="57"/>
        <v>9.0190066666666553</v>
      </c>
      <c r="AD402" s="9" t="s">
        <v>636</v>
      </c>
      <c r="AE402" s="9" t="s">
        <v>650</v>
      </c>
      <c r="AF402" s="9" t="s">
        <v>639</v>
      </c>
    </row>
    <row r="403" spans="1:32">
      <c r="B403" s="45" t="s">
        <v>224</v>
      </c>
      <c r="C403" s="19">
        <v>3546770</v>
      </c>
      <c r="D403" s="19">
        <v>104</v>
      </c>
      <c r="E403" s="19" t="s">
        <v>42</v>
      </c>
      <c r="F403" s="19"/>
      <c r="G403" s="19" t="s">
        <v>592</v>
      </c>
      <c r="H403" s="19" t="s">
        <v>116</v>
      </c>
      <c r="I403" s="19"/>
      <c r="J403" s="19"/>
      <c r="K403" s="19"/>
      <c r="L403" s="129">
        <v>0</v>
      </c>
      <c r="M403" s="17"/>
      <c r="N403" s="29">
        <v>0</v>
      </c>
      <c r="O403" s="21"/>
      <c r="P403" s="21"/>
      <c r="Q403" s="22">
        <v>206.03</v>
      </c>
      <c r="R403" s="22">
        <v>183</v>
      </c>
      <c r="S403" s="22">
        <f t="shared" si="58"/>
        <v>125.53800000000001</v>
      </c>
      <c r="V403" s="24">
        <v>345</v>
      </c>
      <c r="W403" s="159">
        <v>305</v>
      </c>
      <c r="X403" s="24">
        <f t="shared" si="54"/>
        <v>254.16666666666669</v>
      </c>
      <c r="Y403" s="24">
        <f t="shared" si="55"/>
        <v>176.89999999999998</v>
      </c>
      <c r="AB403" s="30">
        <f t="shared" si="56"/>
        <v>0.16830494883355354</v>
      </c>
      <c r="AC403" s="31">
        <f t="shared" si="57"/>
        <v>21.128666666666646</v>
      </c>
      <c r="AD403" s="9" t="s">
        <v>636</v>
      </c>
      <c r="AE403" s="9" t="s">
        <v>1</v>
      </c>
      <c r="AF403" s="9" t="s">
        <v>645</v>
      </c>
    </row>
    <row r="404" spans="1:32">
      <c r="B404" s="45" t="s">
        <v>254</v>
      </c>
      <c r="C404" s="19">
        <v>1544806</v>
      </c>
      <c r="D404" s="19">
        <v>109</v>
      </c>
      <c r="E404" s="19" t="s">
        <v>42</v>
      </c>
      <c r="F404" s="19" t="s">
        <v>0</v>
      </c>
      <c r="G404" s="19" t="s">
        <v>592</v>
      </c>
      <c r="H404" s="19" t="s">
        <v>175</v>
      </c>
      <c r="I404" s="19"/>
      <c r="J404" s="19"/>
      <c r="K404" s="19"/>
      <c r="L404" s="129">
        <v>0</v>
      </c>
      <c r="M404" s="17"/>
      <c r="N404" s="29">
        <v>0</v>
      </c>
      <c r="O404" s="21"/>
      <c r="P404" s="21"/>
      <c r="Q404" s="22">
        <v>186.46</v>
      </c>
      <c r="R404" s="22">
        <v>180.57</v>
      </c>
      <c r="S404" s="22">
        <f t="shared" si="58"/>
        <v>123.87102</v>
      </c>
      <c r="V404" s="24">
        <v>305</v>
      </c>
      <c r="W404" s="159">
        <v>300</v>
      </c>
      <c r="X404" s="24">
        <f t="shared" si="54"/>
        <v>250</v>
      </c>
      <c r="Y404" s="24">
        <f t="shared" si="55"/>
        <v>174</v>
      </c>
      <c r="AB404" s="30">
        <f t="shared" si="56"/>
        <v>0.16451773788574597</v>
      </c>
      <c r="AC404" s="31">
        <f t="shared" si="57"/>
        <v>20.378979999999999</v>
      </c>
      <c r="AD404" s="9" t="s">
        <v>636</v>
      </c>
      <c r="AE404" s="9" t="s">
        <v>647</v>
      </c>
      <c r="AF404" s="9" t="s">
        <v>645</v>
      </c>
    </row>
    <row r="405" spans="1:32">
      <c r="B405" s="122" t="s">
        <v>94</v>
      </c>
      <c r="C405" s="19">
        <v>1549387</v>
      </c>
      <c r="D405" s="19">
        <v>94</v>
      </c>
      <c r="E405" s="19" t="s">
        <v>42</v>
      </c>
      <c r="F405" s="19" t="s">
        <v>0</v>
      </c>
      <c r="G405" s="19" t="s">
        <v>592</v>
      </c>
      <c r="H405" s="19" t="s">
        <v>604</v>
      </c>
      <c r="I405" s="19"/>
      <c r="J405" s="19"/>
      <c r="K405" s="19"/>
      <c r="L405" s="118"/>
      <c r="M405" s="17"/>
      <c r="N405" s="119"/>
      <c r="O405" s="21"/>
      <c r="P405" s="21"/>
      <c r="Q405" s="22">
        <v>162.09</v>
      </c>
      <c r="S405" s="22">
        <f t="shared" si="58"/>
        <v>0</v>
      </c>
      <c r="V405" s="24">
        <v>280</v>
      </c>
      <c r="W405" s="117"/>
      <c r="X405" s="24">
        <f t="shared" si="54"/>
        <v>0</v>
      </c>
      <c r="Y405" s="24">
        <f t="shared" si="55"/>
        <v>0</v>
      </c>
      <c r="AB405" s="30" t="e">
        <f t="shared" si="56"/>
        <v>#DIV/0!</v>
      </c>
      <c r="AC405" s="31">
        <f t="shared" si="57"/>
        <v>-0.75</v>
      </c>
    </row>
    <row r="406" spans="1:32">
      <c r="B406" s="46" t="s">
        <v>687</v>
      </c>
      <c r="C406" s="19"/>
      <c r="D406" s="19"/>
      <c r="E406" s="19"/>
      <c r="F406" s="19"/>
      <c r="G406" s="19"/>
      <c r="H406" s="19"/>
      <c r="I406" s="19"/>
      <c r="J406" s="19"/>
      <c r="K406" s="19"/>
      <c r="L406" s="17"/>
      <c r="M406" s="17"/>
      <c r="N406" s="21"/>
      <c r="O406" s="21"/>
      <c r="P406" s="21"/>
      <c r="S406" s="22"/>
      <c r="AB406" s="30"/>
      <c r="AC406" s="31"/>
    </row>
    <row r="407" spans="1:32">
      <c r="B407" s="45" t="s">
        <v>605</v>
      </c>
      <c r="C407" s="19">
        <v>4320200</v>
      </c>
      <c r="D407" s="19">
        <v>106</v>
      </c>
      <c r="E407" s="19" t="s">
        <v>39</v>
      </c>
      <c r="F407" s="19"/>
      <c r="G407" s="19" t="s">
        <v>592</v>
      </c>
      <c r="H407" s="19" t="s">
        <v>177</v>
      </c>
      <c r="I407" s="19"/>
      <c r="J407" s="19"/>
      <c r="K407" s="19"/>
      <c r="L407" s="135">
        <v>0</v>
      </c>
      <c r="M407" s="17"/>
      <c r="N407" s="29">
        <v>0</v>
      </c>
      <c r="O407" s="21"/>
      <c r="P407" s="21"/>
      <c r="Q407" s="22">
        <v>238.52</v>
      </c>
      <c r="R407" s="22">
        <v>228.54</v>
      </c>
      <c r="S407" s="22">
        <f t="shared" si="58"/>
        <v>156.77844000000002</v>
      </c>
      <c r="V407" s="24">
        <v>390</v>
      </c>
      <c r="W407" s="159">
        <v>370</v>
      </c>
      <c r="X407" s="24">
        <f>W407/1.2</f>
        <v>308.33333333333337</v>
      </c>
      <c r="Y407" s="24">
        <f t="shared" ref="Y407" si="59">W407*AB$4</f>
        <v>214.6</v>
      </c>
      <c r="AB407" s="30">
        <f t="shared" si="56"/>
        <v>0.13589172933046995</v>
      </c>
      <c r="AC407" s="31">
        <f t="shared" si="57"/>
        <v>21.304893333333325</v>
      </c>
      <c r="AD407" s="9" t="s">
        <v>1</v>
      </c>
      <c r="AE407" s="9" t="s">
        <v>1</v>
      </c>
      <c r="AF407" s="9" t="s">
        <v>640</v>
      </c>
    </row>
    <row r="408" spans="1:32">
      <c r="A408" s="10" t="s">
        <v>903</v>
      </c>
      <c r="B408" s="45"/>
      <c r="C408" s="19">
        <v>3569030</v>
      </c>
      <c r="D408" s="19">
        <v>110</v>
      </c>
      <c r="E408" s="19" t="s">
        <v>40</v>
      </c>
      <c r="F408" s="19" t="s">
        <v>143</v>
      </c>
      <c r="G408" s="19" t="s">
        <v>592</v>
      </c>
      <c r="H408" s="19" t="s">
        <v>464</v>
      </c>
      <c r="I408" s="19"/>
      <c r="J408" s="19"/>
      <c r="K408" s="19"/>
      <c r="L408" s="135"/>
      <c r="M408" s="17"/>
      <c r="N408" s="29">
        <v>0</v>
      </c>
      <c r="O408" s="21"/>
      <c r="P408" s="21"/>
      <c r="R408" s="22">
        <v>246.98</v>
      </c>
      <c r="S408" s="22">
        <f t="shared" si="58"/>
        <v>169.42828</v>
      </c>
      <c r="W408" s="159">
        <v>395</v>
      </c>
      <c r="X408" s="24">
        <f t="shared" ref="X408:X464" si="60">W408/1.2</f>
        <v>329.16666666666669</v>
      </c>
      <c r="Y408" s="24">
        <f t="shared" ref="Y408:Y464" si="61">W408*AB$4</f>
        <v>229.1</v>
      </c>
      <c r="AB408" s="30">
        <f t="shared" si="56"/>
        <v>0.12240215545283618</v>
      </c>
      <c r="AC408" s="31">
        <f t="shared" si="57"/>
        <v>20.738386666666656</v>
      </c>
      <c r="AD408" s="9" t="s">
        <v>918</v>
      </c>
    </row>
    <row r="409" spans="1:32">
      <c r="B409" s="45" t="s">
        <v>608</v>
      </c>
      <c r="C409" s="19">
        <v>1547457</v>
      </c>
      <c r="D409" s="19">
        <v>99</v>
      </c>
      <c r="E409" s="19" t="s">
        <v>40</v>
      </c>
      <c r="F409" s="19"/>
      <c r="G409" s="19" t="s">
        <v>592</v>
      </c>
      <c r="H409" s="19" t="s">
        <v>116</v>
      </c>
      <c r="I409" s="19"/>
      <c r="J409" s="19">
        <v>12</v>
      </c>
      <c r="K409" s="19">
        <v>4</v>
      </c>
      <c r="L409" s="135">
        <v>8</v>
      </c>
      <c r="M409" s="17"/>
      <c r="N409" s="29">
        <v>8</v>
      </c>
      <c r="O409" s="21"/>
      <c r="P409" s="21"/>
      <c r="Q409" s="22">
        <v>173.57</v>
      </c>
      <c r="R409" s="22">
        <v>158.29</v>
      </c>
      <c r="S409" s="22">
        <f t="shared" si="58"/>
        <v>108.58694</v>
      </c>
      <c r="V409" s="24">
        <v>280</v>
      </c>
      <c r="W409" s="159">
        <v>245</v>
      </c>
      <c r="X409" s="24">
        <f t="shared" si="60"/>
        <v>204.16666666666669</v>
      </c>
      <c r="Y409" s="24">
        <f t="shared" si="61"/>
        <v>142.1</v>
      </c>
      <c r="AB409" s="30">
        <f t="shared" si="56"/>
        <v>8.361711515829319E-2</v>
      </c>
      <c r="AC409" s="31">
        <f t="shared" si="57"/>
        <v>9.0797266666666729</v>
      </c>
      <c r="AD409" s="9" t="s">
        <v>636</v>
      </c>
      <c r="AE409" s="9" t="s">
        <v>1</v>
      </c>
      <c r="AF409" s="9" t="s">
        <v>640</v>
      </c>
    </row>
    <row r="410" spans="1:32">
      <c r="A410" s="10" t="s">
        <v>906</v>
      </c>
      <c r="B410" s="45"/>
      <c r="C410" s="19">
        <v>3569160</v>
      </c>
      <c r="D410" s="19">
        <v>100</v>
      </c>
      <c r="E410" s="19" t="s">
        <v>40</v>
      </c>
      <c r="F410" s="19"/>
      <c r="G410" s="19" t="s">
        <v>592</v>
      </c>
      <c r="H410" s="17" t="s">
        <v>458</v>
      </c>
      <c r="I410" s="19"/>
      <c r="J410" s="19"/>
      <c r="K410" s="19"/>
      <c r="L410" s="135"/>
      <c r="M410" s="17"/>
      <c r="N410" s="29">
        <v>4</v>
      </c>
      <c r="O410" s="21"/>
      <c r="P410" s="21"/>
      <c r="R410" s="22">
        <v>158.29</v>
      </c>
      <c r="S410" s="22">
        <f t="shared" si="58"/>
        <v>108.58694</v>
      </c>
      <c r="W410" s="160">
        <v>255</v>
      </c>
      <c r="X410" s="24">
        <f t="shared" si="60"/>
        <v>212.5</v>
      </c>
      <c r="Y410" s="24">
        <f t="shared" si="61"/>
        <v>147.89999999999998</v>
      </c>
      <c r="AB410" s="30">
        <f t="shared" si="56"/>
        <v>0.12812829977527673</v>
      </c>
      <c r="AC410" s="31">
        <f t="shared" si="57"/>
        <v>13.913059999999987</v>
      </c>
      <c r="AD410" s="9" t="s">
        <v>636</v>
      </c>
      <c r="AE410" s="9" t="s">
        <v>650</v>
      </c>
      <c r="AF410" s="9" t="s">
        <v>639</v>
      </c>
    </row>
    <row r="411" spans="1:32">
      <c r="B411" s="45" t="s">
        <v>255</v>
      </c>
      <c r="C411" s="19">
        <v>3568810</v>
      </c>
      <c r="D411" s="19">
        <v>103</v>
      </c>
      <c r="E411" s="19" t="s">
        <v>42</v>
      </c>
      <c r="F411" s="19" t="s">
        <v>0</v>
      </c>
      <c r="G411" s="19" t="s">
        <v>592</v>
      </c>
      <c r="H411" s="19" t="s">
        <v>458</v>
      </c>
      <c r="I411" s="19"/>
      <c r="J411" s="19"/>
      <c r="K411" s="19"/>
      <c r="L411" s="135"/>
      <c r="M411" s="17"/>
      <c r="N411" s="29">
        <v>12</v>
      </c>
      <c r="O411" s="87"/>
      <c r="P411" s="87"/>
      <c r="Q411" s="22">
        <v>191.26</v>
      </c>
      <c r="R411" s="22">
        <v>156.88</v>
      </c>
      <c r="S411" s="22">
        <f>R411*S$4</f>
        <v>107.61968</v>
      </c>
      <c r="V411" s="24">
        <v>315</v>
      </c>
      <c r="W411" s="159">
        <v>245</v>
      </c>
      <c r="X411" s="24">
        <f>W411/1.2</f>
        <v>204.16666666666669</v>
      </c>
      <c r="Y411" s="24">
        <f>W411*AB$4</f>
        <v>142.1</v>
      </c>
      <c r="AB411" s="30">
        <f>(X411*AB$4-0.75-S411)/S411</f>
        <v>9.3356407180049866E-2</v>
      </c>
      <c r="AC411" s="31">
        <f>X411*AB$4-0.75-S411</f>
        <v>10.046986666666669</v>
      </c>
      <c r="AD411" s="9" t="s">
        <v>1</v>
      </c>
      <c r="AE411" s="9" t="s">
        <v>647</v>
      </c>
      <c r="AF411" s="9" t="s">
        <v>639</v>
      </c>
    </row>
    <row r="412" spans="1:32">
      <c r="B412" s="9"/>
      <c r="C412" s="19">
        <v>3540540</v>
      </c>
      <c r="D412" s="19">
        <v>103</v>
      </c>
      <c r="E412" s="19" t="s">
        <v>42</v>
      </c>
      <c r="F412" s="19" t="s">
        <v>0</v>
      </c>
      <c r="G412" s="19" t="s">
        <v>592</v>
      </c>
      <c r="H412" s="19" t="s">
        <v>175</v>
      </c>
      <c r="I412" s="19">
        <v>8</v>
      </c>
      <c r="J412" s="19">
        <v>41</v>
      </c>
      <c r="K412" s="19">
        <v>37</v>
      </c>
      <c r="L412" s="135">
        <v>50</v>
      </c>
      <c r="M412" s="17"/>
      <c r="N412" s="29">
        <v>4</v>
      </c>
      <c r="O412" s="21"/>
      <c r="P412" s="21"/>
      <c r="Q412" s="22">
        <v>176.12</v>
      </c>
      <c r="R412" s="22">
        <v>156.88</v>
      </c>
      <c r="S412" s="22">
        <f t="shared" si="58"/>
        <v>107.61968</v>
      </c>
      <c r="T412" s="18">
        <v>120.82</v>
      </c>
      <c r="V412" s="24">
        <v>275</v>
      </c>
      <c r="W412" s="160">
        <v>250</v>
      </c>
      <c r="X412" s="24">
        <f t="shared" si="60"/>
        <v>208.33333333333334</v>
      </c>
      <c r="Y412" s="24">
        <f t="shared" si="61"/>
        <v>145</v>
      </c>
      <c r="AB412" s="30">
        <f t="shared" si="56"/>
        <v>0.11581202744082983</v>
      </c>
      <c r="AC412" s="31">
        <f t="shared" si="57"/>
        <v>12.463653333333326</v>
      </c>
      <c r="AD412" s="9" t="s">
        <v>636</v>
      </c>
      <c r="AE412" s="9" t="s">
        <v>647</v>
      </c>
      <c r="AF412" s="9" t="s">
        <v>640</v>
      </c>
    </row>
    <row r="413" spans="1:32">
      <c r="B413" s="45"/>
      <c r="C413" s="19">
        <v>3542430</v>
      </c>
      <c r="D413" s="19">
        <v>103</v>
      </c>
      <c r="E413" s="19" t="s">
        <v>42</v>
      </c>
      <c r="F413" s="19"/>
      <c r="G413" s="19" t="s">
        <v>592</v>
      </c>
      <c r="H413" s="19" t="s">
        <v>456</v>
      </c>
      <c r="I413" s="19"/>
      <c r="J413" s="19">
        <v>24</v>
      </c>
      <c r="K413" s="19">
        <v>12</v>
      </c>
      <c r="L413" s="135"/>
      <c r="M413" s="17"/>
      <c r="N413" s="29">
        <v>12</v>
      </c>
      <c r="O413" s="21"/>
      <c r="P413" s="21"/>
      <c r="Q413" s="22">
        <v>176.12</v>
      </c>
      <c r="R413" s="22">
        <v>156.88</v>
      </c>
      <c r="S413" s="22">
        <f t="shared" si="58"/>
        <v>107.61968</v>
      </c>
      <c r="V413" s="24">
        <v>285</v>
      </c>
      <c r="W413" s="160">
        <v>250</v>
      </c>
      <c r="X413" s="24">
        <f t="shared" si="60"/>
        <v>208.33333333333334</v>
      </c>
      <c r="Y413" s="24">
        <f t="shared" si="61"/>
        <v>145</v>
      </c>
      <c r="AB413" s="30">
        <f t="shared" si="56"/>
        <v>0.11581202744082983</v>
      </c>
      <c r="AC413" s="31">
        <f t="shared" si="57"/>
        <v>12.463653333333326</v>
      </c>
      <c r="AD413" s="9" t="s">
        <v>647</v>
      </c>
      <c r="AE413" s="9" t="s">
        <v>647</v>
      </c>
      <c r="AF413" s="9" t="s">
        <v>639</v>
      </c>
    </row>
    <row r="414" spans="1:32">
      <c r="C414" s="137">
        <v>3541030</v>
      </c>
      <c r="D414" s="19">
        <v>103</v>
      </c>
      <c r="E414" s="19" t="s">
        <v>40</v>
      </c>
      <c r="F414" s="19" t="s">
        <v>0</v>
      </c>
      <c r="G414" s="19" t="s">
        <v>592</v>
      </c>
      <c r="H414" s="19" t="s">
        <v>464</v>
      </c>
      <c r="I414" s="19"/>
      <c r="J414" s="19">
        <v>4</v>
      </c>
      <c r="K414" s="19">
        <v>4</v>
      </c>
      <c r="L414" s="136"/>
      <c r="N414" s="130">
        <v>0</v>
      </c>
      <c r="O414" s="21"/>
      <c r="P414" s="21"/>
      <c r="Q414" s="22">
        <v>175.75</v>
      </c>
      <c r="R414" s="22">
        <v>164.84</v>
      </c>
      <c r="S414" s="22">
        <f t="shared" si="58"/>
        <v>113.08024000000002</v>
      </c>
      <c r="V414" s="24">
        <v>285</v>
      </c>
      <c r="W414" s="160">
        <v>250</v>
      </c>
      <c r="X414" s="24">
        <f t="shared" si="60"/>
        <v>208.33333333333334</v>
      </c>
      <c r="Y414" s="24">
        <f t="shared" si="61"/>
        <v>145</v>
      </c>
      <c r="AB414" s="30">
        <f t="shared" si="56"/>
        <v>6.1930301291660772E-2</v>
      </c>
      <c r="AC414" s="31">
        <f t="shared" si="57"/>
        <v>7.003093333333311</v>
      </c>
      <c r="AD414" s="9" t="s">
        <v>636</v>
      </c>
      <c r="AE414" s="9" t="s">
        <v>1</v>
      </c>
      <c r="AF414" s="9" t="s">
        <v>644</v>
      </c>
    </row>
    <row r="415" spans="1:32">
      <c r="B415" s="45"/>
      <c r="C415" s="19">
        <v>3545860</v>
      </c>
      <c r="D415" s="19">
        <v>107</v>
      </c>
      <c r="E415" s="19" t="s">
        <v>42</v>
      </c>
      <c r="F415" s="19" t="s">
        <v>143</v>
      </c>
      <c r="G415" s="19" t="s">
        <v>592</v>
      </c>
      <c r="H415" s="19" t="s">
        <v>175</v>
      </c>
      <c r="I415" s="19"/>
      <c r="J415" s="19">
        <v>4</v>
      </c>
      <c r="K415" s="19">
        <v>4</v>
      </c>
      <c r="L415" s="135">
        <v>0</v>
      </c>
      <c r="M415" s="41"/>
      <c r="N415" s="29">
        <v>0</v>
      </c>
      <c r="O415" s="98"/>
      <c r="P415" s="98"/>
      <c r="Q415" s="22">
        <v>200.86</v>
      </c>
      <c r="R415" s="22">
        <v>182.6</v>
      </c>
      <c r="S415" s="22">
        <f t="shared" si="58"/>
        <v>125.26360000000001</v>
      </c>
      <c r="V415" s="24">
        <v>315</v>
      </c>
      <c r="W415" s="159">
        <v>295</v>
      </c>
      <c r="X415" s="24">
        <f t="shared" si="60"/>
        <v>245.83333333333334</v>
      </c>
      <c r="Y415" s="24">
        <f t="shared" si="61"/>
        <v>171.1</v>
      </c>
      <c r="AB415" s="30">
        <f t="shared" si="56"/>
        <v>0.1322789168867359</v>
      </c>
      <c r="AC415" s="31">
        <f t="shared" si="57"/>
        <v>16.569733333333332</v>
      </c>
      <c r="AD415" s="9" t="s">
        <v>636</v>
      </c>
      <c r="AE415" s="9" t="s">
        <v>1</v>
      </c>
      <c r="AF415" s="9" t="s">
        <v>644</v>
      </c>
    </row>
    <row r="416" spans="1:32">
      <c r="A416" s="10" t="s">
        <v>906</v>
      </c>
      <c r="B416" s="45"/>
      <c r="C416" s="19">
        <v>3543270</v>
      </c>
      <c r="D416" s="19">
        <v>103</v>
      </c>
      <c r="E416" s="19" t="s">
        <v>40</v>
      </c>
      <c r="F416" s="17" t="s">
        <v>356</v>
      </c>
      <c r="G416" s="19" t="s">
        <v>592</v>
      </c>
      <c r="H416" s="19" t="s">
        <v>177</v>
      </c>
      <c r="I416" s="19"/>
      <c r="J416" s="19"/>
      <c r="K416" s="19"/>
      <c r="L416" s="135">
        <v>0</v>
      </c>
      <c r="M416" s="41"/>
      <c r="N416" s="29">
        <v>0</v>
      </c>
      <c r="O416" s="98"/>
      <c r="P416" s="98"/>
      <c r="R416" s="22">
        <v>197.81</v>
      </c>
      <c r="S416" s="22">
        <f t="shared" si="58"/>
        <v>135.69766000000001</v>
      </c>
      <c r="W416" s="159">
        <v>325</v>
      </c>
      <c r="X416" s="24">
        <f t="shared" si="60"/>
        <v>270.83333333333337</v>
      </c>
      <c r="Y416" s="24">
        <f>W416*AB$4</f>
        <v>188.5</v>
      </c>
      <c r="AB416" s="30">
        <f t="shared" si="56"/>
        <v>0.15207095931745121</v>
      </c>
      <c r="AC416" s="31">
        <f t="shared" si="57"/>
        <v>20.63567333333333</v>
      </c>
      <c r="AD416" s="9" t="s">
        <v>918</v>
      </c>
    </row>
    <row r="417" spans="2:32">
      <c r="B417" s="45" t="s">
        <v>256</v>
      </c>
      <c r="C417" s="19">
        <v>3540710</v>
      </c>
      <c r="D417" s="19">
        <v>112</v>
      </c>
      <c r="E417" s="19" t="s">
        <v>40</v>
      </c>
      <c r="F417" s="19" t="s">
        <v>5</v>
      </c>
      <c r="G417" s="19" t="s">
        <v>592</v>
      </c>
      <c r="H417" s="19" t="s">
        <v>175</v>
      </c>
      <c r="I417" s="19">
        <v>4</v>
      </c>
      <c r="J417" s="19"/>
      <c r="K417" s="19"/>
      <c r="L417" s="138"/>
      <c r="M417" s="16"/>
      <c r="N417" s="29">
        <v>0</v>
      </c>
      <c r="O417" s="21"/>
      <c r="P417" s="21"/>
      <c r="Q417" s="22">
        <v>176.49</v>
      </c>
      <c r="R417" s="22">
        <v>165.81</v>
      </c>
      <c r="S417" s="22">
        <f t="shared" si="58"/>
        <v>113.74566000000002</v>
      </c>
      <c r="T417" s="18">
        <v>122.59</v>
      </c>
      <c r="V417" s="24">
        <v>290</v>
      </c>
      <c r="W417" s="159">
        <v>260</v>
      </c>
      <c r="X417" s="24">
        <f t="shared" si="60"/>
        <v>216.66666666666669</v>
      </c>
      <c r="Y417" s="24">
        <f t="shared" si="61"/>
        <v>150.79999999999998</v>
      </c>
      <c r="AB417" s="30">
        <f t="shared" si="56"/>
        <v>9.8210399119110614E-2</v>
      </c>
      <c r="AC417" s="31">
        <f t="shared" si="57"/>
        <v>11.171006666666656</v>
      </c>
      <c r="AD417" s="9" t="s">
        <v>636</v>
      </c>
      <c r="AE417" s="9" t="s">
        <v>1</v>
      </c>
      <c r="AF417" s="9" t="s">
        <v>644</v>
      </c>
    </row>
    <row r="418" spans="2:32">
      <c r="B418" s="9"/>
      <c r="C418" s="19">
        <v>3541730</v>
      </c>
      <c r="D418" s="19">
        <v>112</v>
      </c>
      <c r="E418" s="19" t="s">
        <v>42</v>
      </c>
      <c r="F418" s="19" t="s">
        <v>143</v>
      </c>
      <c r="G418" s="19" t="s">
        <v>592</v>
      </c>
      <c r="H418" s="17" t="s">
        <v>458</v>
      </c>
      <c r="I418" s="19"/>
      <c r="J418" s="44">
        <v>4</v>
      </c>
      <c r="K418" s="44">
        <v>4</v>
      </c>
      <c r="L418" s="135">
        <v>8</v>
      </c>
      <c r="M418" s="17"/>
      <c r="N418" s="29">
        <v>4</v>
      </c>
      <c r="O418" s="21"/>
      <c r="P418" s="21"/>
      <c r="Q418" s="22">
        <v>169.48</v>
      </c>
      <c r="R418" s="22">
        <v>162.31</v>
      </c>
      <c r="S418" s="22">
        <f>R418*S$4</f>
        <v>111.34466</v>
      </c>
      <c r="V418" s="24">
        <v>270</v>
      </c>
      <c r="W418" s="160">
        <v>265</v>
      </c>
      <c r="X418" s="24">
        <f>W418/1.2</f>
        <v>220.83333333333334</v>
      </c>
      <c r="Y418" s="24">
        <f>W418*AB$4</f>
        <v>153.69999999999999</v>
      </c>
      <c r="AB418" s="30">
        <f>(X418*AB$4-0.75-S418)/S418</f>
        <v>0.14359622934169755</v>
      </c>
      <c r="AC418" s="31">
        <f>X418*AB$4-0.75-S418</f>
        <v>15.988673333333338</v>
      </c>
      <c r="AD418" s="9" t="s">
        <v>1</v>
      </c>
      <c r="AE418" s="9" t="s">
        <v>650</v>
      </c>
      <c r="AF418" s="9" t="s">
        <v>642</v>
      </c>
    </row>
    <row r="419" spans="2:32">
      <c r="B419" s="45"/>
      <c r="C419" s="19">
        <v>3545080</v>
      </c>
      <c r="D419" s="19">
        <v>112</v>
      </c>
      <c r="E419" s="19" t="s">
        <v>39</v>
      </c>
      <c r="F419" s="19" t="s">
        <v>143</v>
      </c>
      <c r="G419" s="19" t="s">
        <v>592</v>
      </c>
      <c r="H419" s="19" t="s">
        <v>176</v>
      </c>
      <c r="I419" s="19">
        <v>4</v>
      </c>
      <c r="J419" s="19"/>
      <c r="K419" s="19"/>
      <c r="L419" s="135">
        <v>0</v>
      </c>
      <c r="M419" s="17"/>
      <c r="N419" s="29">
        <v>0</v>
      </c>
      <c r="O419" s="21"/>
      <c r="P419" s="21"/>
      <c r="Q419" s="22">
        <v>193.85</v>
      </c>
      <c r="R419" s="22">
        <v>191.4</v>
      </c>
      <c r="S419" s="22">
        <f t="shared" si="58"/>
        <v>131.30040000000002</v>
      </c>
      <c r="T419" s="18">
        <v>133.26</v>
      </c>
      <c r="V419" s="24">
        <v>315</v>
      </c>
      <c r="W419" s="159">
        <v>310</v>
      </c>
      <c r="X419" s="24">
        <f t="shared" si="60"/>
        <v>258.33333333333337</v>
      </c>
      <c r="Y419" s="24">
        <f t="shared" si="61"/>
        <v>179.79999999999998</v>
      </c>
      <c r="AB419" s="30">
        <f t="shared" si="56"/>
        <v>0.13543700806191997</v>
      </c>
      <c r="AC419" s="31">
        <f t="shared" si="57"/>
        <v>17.782933333333318</v>
      </c>
      <c r="AD419" s="9" t="s">
        <v>643</v>
      </c>
      <c r="AE419" s="9" t="s">
        <v>636</v>
      </c>
      <c r="AF419" s="9" t="s">
        <v>644</v>
      </c>
    </row>
    <row r="420" spans="2:32">
      <c r="B420" s="45" t="s">
        <v>257</v>
      </c>
      <c r="C420" s="19">
        <v>1548280</v>
      </c>
      <c r="D420" s="19">
        <v>110</v>
      </c>
      <c r="E420" s="19" t="s">
        <v>40</v>
      </c>
      <c r="F420" s="19" t="s">
        <v>0</v>
      </c>
      <c r="G420" s="19" t="s">
        <v>592</v>
      </c>
      <c r="H420" s="19" t="s">
        <v>116</v>
      </c>
      <c r="I420" s="19">
        <v>1</v>
      </c>
      <c r="J420" s="19">
        <v>11</v>
      </c>
      <c r="K420" s="19">
        <v>8</v>
      </c>
      <c r="L420" s="135">
        <v>8</v>
      </c>
      <c r="M420" s="17"/>
      <c r="N420" s="29">
        <v>7</v>
      </c>
      <c r="O420" s="21"/>
      <c r="P420" s="21"/>
      <c r="Q420" s="22">
        <v>200.12</v>
      </c>
      <c r="R420" s="22">
        <v>189.84</v>
      </c>
      <c r="S420" s="22">
        <f t="shared" si="58"/>
        <v>130.23024000000001</v>
      </c>
      <c r="T420" s="18">
        <v>137.28</v>
      </c>
      <c r="V420" s="24">
        <v>320</v>
      </c>
      <c r="W420" s="159">
        <v>300</v>
      </c>
      <c r="X420" s="24">
        <f t="shared" si="60"/>
        <v>250</v>
      </c>
      <c r="Y420" s="24">
        <f t="shared" si="61"/>
        <v>174</v>
      </c>
      <c r="AB420" s="30">
        <f t="shared" si="56"/>
        <v>0.10765364480630604</v>
      </c>
      <c r="AC420" s="31">
        <f t="shared" si="57"/>
        <v>14.019759999999991</v>
      </c>
      <c r="AD420" s="9" t="s">
        <v>636</v>
      </c>
      <c r="AE420" s="9" t="s">
        <v>1</v>
      </c>
      <c r="AF420" s="9" t="s">
        <v>645</v>
      </c>
    </row>
    <row r="421" spans="2:32">
      <c r="C421" s="19">
        <v>1548795</v>
      </c>
      <c r="D421" s="19">
        <v>110</v>
      </c>
      <c r="E421" s="19" t="s">
        <v>39</v>
      </c>
      <c r="F421" s="19"/>
      <c r="G421" s="19" t="s">
        <v>592</v>
      </c>
      <c r="H421" s="19" t="s">
        <v>177</v>
      </c>
      <c r="I421" s="19"/>
      <c r="J421" s="19">
        <v>4</v>
      </c>
      <c r="K421" s="19"/>
      <c r="L421" s="135"/>
      <c r="M421" s="17"/>
      <c r="N421" s="29">
        <v>0</v>
      </c>
      <c r="O421" s="21"/>
      <c r="P421" s="21"/>
      <c r="Q421" s="22">
        <v>208.25</v>
      </c>
      <c r="R421" s="22">
        <v>199.59</v>
      </c>
      <c r="S421" s="22">
        <f t="shared" si="58"/>
        <v>136.91874000000001</v>
      </c>
      <c r="V421" s="24">
        <v>340</v>
      </c>
      <c r="W421" s="159">
        <v>310</v>
      </c>
      <c r="X421" s="24">
        <f t="shared" si="60"/>
        <v>258.33333333333337</v>
      </c>
      <c r="Y421" s="24">
        <f t="shared" si="61"/>
        <v>179.79999999999998</v>
      </c>
      <c r="AB421" s="30">
        <f t="shared" si="56"/>
        <v>8.8845349682105806E-2</v>
      </c>
      <c r="AC421" s="31">
        <f t="shared" si="57"/>
        <v>12.164593333333329</v>
      </c>
      <c r="AD421" s="9" t="s">
        <v>636</v>
      </c>
      <c r="AE421" s="9" t="s">
        <v>1</v>
      </c>
      <c r="AF421" s="9" t="s">
        <v>645</v>
      </c>
    </row>
    <row r="422" spans="2:32">
      <c r="B422" s="45" t="s">
        <v>368</v>
      </c>
      <c r="C422" s="19">
        <v>3508130</v>
      </c>
      <c r="D422" s="19">
        <v>98</v>
      </c>
      <c r="E422" s="19" t="s">
        <v>40</v>
      </c>
      <c r="F422" s="19"/>
      <c r="G422" s="19" t="s">
        <v>592</v>
      </c>
      <c r="H422" s="19" t="s">
        <v>175</v>
      </c>
      <c r="I422" s="19">
        <v>0</v>
      </c>
      <c r="J422" s="19">
        <v>28</v>
      </c>
      <c r="K422" s="19">
        <v>12</v>
      </c>
      <c r="L422" s="135">
        <v>20</v>
      </c>
      <c r="M422" s="17"/>
      <c r="N422" s="29">
        <v>12</v>
      </c>
      <c r="O422" s="21"/>
      <c r="P422" s="21"/>
      <c r="Q422" s="22">
        <v>158.03</v>
      </c>
      <c r="R422" s="22">
        <v>151.24</v>
      </c>
      <c r="S422" s="22">
        <f t="shared" si="58"/>
        <v>103.75064000000002</v>
      </c>
      <c r="T422" s="18">
        <v>108.41</v>
      </c>
      <c r="V422" s="24">
        <v>255</v>
      </c>
      <c r="W422" s="159">
        <v>235</v>
      </c>
      <c r="X422" s="24">
        <f t="shared" si="60"/>
        <v>195.83333333333334</v>
      </c>
      <c r="Y422" s="24">
        <f t="shared" si="61"/>
        <v>136.29999999999998</v>
      </c>
      <c r="AB422" s="30">
        <f t="shared" si="56"/>
        <v>8.7543492101189044E-2</v>
      </c>
      <c r="AC422" s="31">
        <f t="shared" si="57"/>
        <v>9.0826933333333102</v>
      </c>
      <c r="AD422" s="9" t="s">
        <v>1</v>
      </c>
      <c r="AE422" s="9" t="s">
        <v>647</v>
      </c>
      <c r="AF422" s="9" t="s">
        <v>640</v>
      </c>
    </row>
    <row r="423" spans="2:32">
      <c r="B423" s="45"/>
      <c r="C423" s="19">
        <v>3541940</v>
      </c>
      <c r="D423" s="19">
        <v>98</v>
      </c>
      <c r="E423" s="19" t="s">
        <v>42</v>
      </c>
      <c r="F423" s="19" t="s">
        <v>0</v>
      </c>
      <c r="G423" s="19" t="s">
        <v>592</v>
      </c>
      <c r="H423" s="19" t="s">
        <v>175</v>
      </c>
      <c r="I423" s="19">
        <v>4</v>
      </c>
      <c r="J423" s="19">
        <v>12</v>
      </c>
      <c r="K423" s="19">
        <v>8</v>
      </c>
      <c r="L423" s="135">
        <v>8</v>
      </c>
      <c r="M423" s="17"/>
      <c r="N423" s="29">
        <v>4</v>
      </c>
      <c r="O423" s="21"/>
      <c r="P423" s="21"/>
      <c r="Q423" s="22">
        <v>168.37</v>
      </c>
      <c r="R423" s="22">
        <v>161.37</v>
      </c>
      <c r="S423" s="22">
        <f t="shared" si="58"/>
        <v>110.69982000000002</v>
      </c>
      <c r="T423" s="18">
        <v>115.5</v>
      </c>
      <c r="V423" s="24">
        <v>270</v>
      </c>
      <c r="W423" s="160">
        <v>255</v>
      </c>
      <c r="X423" s="24">
        <f t="shared" si="60"/>
        <v>212.5</v>
      </c>
      <c r="Y423" s="24">
        <f t="shared" si="61"/>
        <v>147.89999999999998</v>
      </c>
      <c r="AB423" s="30">
        <f t="shared" si="56"/>
        <v>0.1065961986207382</v>
      </c>
      <c r="AC423" s="31">
        <f t="shared" si="57"/>
        <v>11.800179999999969</v>
      </c>
      <c r="AD423" s="9" t="s">
        <v>1</v>
      </c>
      <c r="AE423" s="9" t="s">
        <v>1</v>
      </c>
      <c r="AF423" s="9" t="s">
        <v>640</v>
      </c>
    </row>
    <row r="424" spans="2:32">
      <c r="B424" s="45" t="s">
        <v>258</v>
      </c>
      <c r="C424" s="19">
        <v>3541670</v>
      </c>
      <c r="D424" s="19">
        <v>100</v>
      </c>
      <c r="E424" s="19" t="s">
        <v>42</v>
      </c>
      <c r="F424" s="19" t="s">
        <v>0</v>
      </c>
      <c r="G424" s="19" t="s">
        <v>592</v>
      </c>
      <c r="H424" s="19" t="s">
        <v>458</v>
      </c>
      <c r="I424" s="19">
        <v>4</v>
      </c>
      <c r="J424" s="19">
        <v>16</v>
      </c>
      <c r="K424" s="19">
        <v>12</v>
      </c>
      <c r="L424" s="135">
        <v>8</v>
      </c>
      <c r="M424" s="17"/>
      <c r="N424" s="29">
        <v>4</v>
      </c>
      <c r="O424" s="21"/>
      <c r="P424" s="21"/>
      <c r="Q424" s="22">
        <v>174.65</v>
      </c>
      <c r="R424" s="22">
        <v>160.53</v>
      </c>
      <c r="S424" s="22">
        <f t="shared" si="58"/>
        <v>110.12358</v>
      </c>
      <c r="T424" s="18">
        <v>119.81</v>
      </c>
      <c r="V424" s="24">
        <v>280</v>
      </c>
      <c r="W424" s="159">
        <v>250</v>
      </c>
      <c r="X424" s="24">
        <f t="shared" si="60"/>
        <v>208.33333333333334</v>
      </c>
      <c r="Y424" s="24">
        <f t="shared" si="61"/>
        <v>145</v>
      </c>
      <c r="AB424" s="30">
        <f t="shared" si="56"/>
        <v>9.0441605088876734E-2</v>
      </c>
      <c r="AC424" s="31">
        <f t="shared" si="57"/>
        <v>9.9597533333333246</v>
      </c>
      <c r="AD424" s="9" t="s">
        <v>1</v>
      </c>
      <c r="AE424" s="9" t="s">
        <v>650</v>
      </c>
      <c r="AF424" s="9" t="s">
        <v>639</v>
      </c>
    </row>
    <row r="425" spans="2:32">
      <c r="B425" s="45" t="s">
        <v>259</v>
      </c>
      <c r="C425" s="19">
        <v>3541410</v>
      </c>
      <c r="D425" s="19">
        <v>105</v>
      </c>
      <c r="E425" s="19" t="s">
        <v>42</v>
      </c>
      <c r="F425" s="19"/>
      <c r="G425" s="19" t="s">
        <v>592</v>
      </c>
      <c r="H425" s="19" t="s">
        <v>458</v>
      </c>
      <c r="I425" s="19"/>
      <c r="J425" s="19">
        <v>2</v>
      </c>
      <c r="K425" s="19"/>
      <c r="L425" s="136"/>
      <c r="N425" s="29">
        <v>8</v>
      </c>
      <c r="O425" s="21"/>
      <c r="P425" s="21"/>
      <c r="Q425" s="22">
        <v>178.34</v>
      </c>
      <c r="R425" s="22">
        <v>169.1</v>
      </c>
      <c r="S425" s="22">
        <f>R425*S$4</f>
        <v>116.0026</v>
      </c>
      <c r="V425" s="24">
        <v>295</v>
      </c>
      <c r="W425" s="159">
        <v>260</v>
      </c>
      <c r="X425" s="24">
        <f>W425/1.2</f>
        <v>216.66666666666669</v>
      </c>
      <c r="Y425" s="24">
        <f>W425*AB$4</f>
        <v>150.79999999999998</v>
      </c>
      <c r="AB425" s="30">
        <f>(X425*AB$4-0.75-S425)/S425</f>
        <v>7.6843679940507115E-2</v>
      </c>
      <c r="AC425" s="31">
        <f>X425*AB$4-0.75-S425</f>
        <v>8.9140666666666704</v>
      </c>
      <c r="AD425" s="9" t="s">
        <v>636</v>
      </c>
      <c r="AE425" s="9" t="s">
        <v>647</v>
      </c>
      <c r="AF425" s="9" t="s">
        <v>639</v>
      </c>
    </row>
    <row r="426" spans="2:32">
      <c r="B426" s="9"/>
      <c r="C426" s="19">
        <v>3546950</v>
      </c>
      <c r="D426" s="19">
        <v>105</v>
      </c>
      <c r="E426" s="19" t="s">
        <v>41</v>
      </c>
      <c r="F426" s="19"/>
      <c r="G426" s="19" t="s">
        <v>592</v>
      </c>
      <c r="H426" s="19" t="s">
        <v>175</v>
      </c>
      <c r="I426" s="19">
        <v>8</v>
      </c>
      <c r="J426" s="19">
        <v>12</v>
      </c>
      <c r="K426" s="19">
        <v>4</v>
      </c>
      <c r="L426" s="135">
        <v>20</v>
      </c>
      <c r="M426" s="17"/>
      <c r="N426" s="29">
        <v>0</v>
      </c>
      <c r="O426" s="21"/>
      <c r="P426" s="21"/>
      <c r="Q426" s="22">
        <v>178.34</v>
      </c>
      <c r="R426" s="22">
        <v>170.81</v>
      </c>
      <c r="S426" s="22">
        <f t="shared" si="58"/>
        <v>117.17566000000001</v>
      </c>
      <c r="T426" s="18">
        <v>122.34</v>
      </c>
      <c r="V426" s="24">
        <v>275</v>
      </c>
      <c r="W426" s="160">
        <v>270</v>
      </c>
      <c r="X426" s="24">
        <f t="shared" si="60"/>
        <v>225</v>
      </c>
      <c r="Y426" s="24">
        <f t="shared" si="61"/>
        <v>156.6</v>
      </c>
      <c r="AB426" s="30">
        <f t="shared" si="56"/>
        <v>0.10731187688637718</v>
      </c>
      <c r="AC426" s="31">
        <f t="shared" si="57"/>
        <v>12.574339999999992</v>
      </c>
      <c r="AD426" s="9" t="s">
        <v>635</v>
      </c>
      <c r="AE426" s="9" t="s">
        <v>647</v>
      </c>
      <c r="AF426" s="9" t="s">
        <v>645</v>
      </c>
    </row>
    <row r="427" spans="2:32">
      <c r="B427" s="45"/>
      <c r="C427" s="19">
        <v>1549197</v>
      </c>
      <c r="D427" s="19">
        <v>109</v>
      </c>
      <c r="E427" s="19" t="s">
        <v>40</v>
      </c>
      <c r="F427" s="19" t="s">
        <v>143</v>
      </c>
      <c r="G427" s="19" t="s">
        <v>592</v>
      </c>
      <c r="H427" s="19" t="s">
        <v>604</v>
      </c>
      <c r="I427" s="19">
        <v>4</v>
      </c>
      <c r="J427" s="19"/>
      <c r="K427" s="19"/>
      <c r="L427" s="135">
        <v>4</v>
      </c>
      <c r="M427" s="17"/>
      <c r="N427" s="29">
        <v>0</v>
      </c>
      <c r="O427" s="21"/>
      <c r="P427" s="21"/>
      <c r="Q427" s="22">
        <v>167.63</v>
      </c>
      <c r="R427" s="22">
        <v>162.27000000000001</v>
      </c>
      <c r="S427" s="22">
        <f t="shared" si="58"/>
        <v>111.31722000000002</v>
      </c>
      <c r="T427" s="18">
        <v>118.79</v>
      </c>
      <c r="V427" s="24">
        <v>295</v>
      </c>
      <c r="W427" s="160">
        <v>270</v>
      </c>
      <c r="X427" s="24">
        <f t="shared" si="60"/>
        <v>225</v>
      </c>
      <c r="Y427" s="24">
        <f t="shared" si="61"/>
        <v>156.6</v>
      </c>
      <c r="AB427" s="30">
        <f t="shared" si="56"/>
        <v>0.16558785783547214</v>
      </c>
      <c r="AC427" s="31">
        <f t="shared" si="57"/>
        <v>18.43277999999998</v>
      </c>
      <c r="AD427" s="9" t="s">
        <v>1</v>
      </c>
      <c r="AE427" s="9" t="s">
        <v>1</v>
      </c>
      <c r="AF427" s="9" t="s">
        <v>642</v>
      </c>
    </row>
    <row r="428" spans="2:32">
      <c r="B428" s="45"/>
      <c r="C428" s="116">
        <v>3541280</v>
      </c>
      <c r="D428" s="19">
        <v>109</v>
      </c>
      <c r="E428" s="19" t="s">
        <v>41</v>
      </c>
      <c r="F428" s="19" t="s">
        <v>143</v>
      </c>
      <c r="G428" s="19" t="s">
        <v>592</v>
      </c>
      <c r="H428" s="19" t="s">
        <v>175</v>
      </c>
      <c r="I428" s="19"/>
      <c r="J428" s="19">
        <v>4</v>
      </c>
      <c r="K428" s="19">
        <v>4</v>
      </c>
      <c r="L428" s="118"/>
      <c r="M428" s="17"/>
      <c r="N428" s="119"/>
      <c r="O428" s="21"/>
      <c r="P428" s="21"/>
      <c r="Q428" s="22">
        <v>181.66</v>
      </c>
      <c r="S428" s="22">
        <f t="shared" si="58"/>
        <v>0</v>
      </c>
      <c r="T428" s="18">
        <v>132.01</v>
      </c>
      <c r="V428" s="24">
        <v>295</v>
      </c>
      <c r="W428" s="149"/>
      <c r="X428" s="24">
        <f t="shared" si="60"/>
        <v>0</v>
      </c>
      <c r="Y428" s="24">
        <f t="shared" si="61"/>
        <v>0</v>
      </c>
      <c r="AB428" s="30" t="e">
        <f t="shared" si="56"/>
        <v>#DIV/0!</v>
      </c>
      <c r="AC428" s="31">
        <f t="shared" si="57"/>
        <v>-0.75</v>
      </c>
      <c r="AD428" s="9" t="s">
        <v>1</v>
      </c>
      <c r="AE428" s="9" t="s">
        <v>647</v>
      </c>
      <c r="AF428" s="9" t="s">
        <v>644</v>
      </c>
    </row>
    <row r="429" spans="2:32">
      <c r="B429" s="45"/>
      <c r="C429" s="19">
        <v>3541540</v>
      </c>
      <c r="D429" s="19">
        <v>109</v>
      </c>
      <c r="E429" s="19" t="s">
        <v>40</v>
      </c>
      <c r="F429" s="19" t="s">
        <v>354</v>
      </c>
      <c r="G429" s="19" t="s">
        <v>592</v>
      </c>
      <c r="H429" s="19" t="s">
        <v>458</v>
      </c>
      <c r="I429" s="19"/>
      <c r="J429" s="19"/>
      <c r="K429" s="19"/>
      <c r="L429" s="135">
        <v>0</v>
      </c>
      <c r="M429" s="17"/>
      <c r="N429" s="29">
        <v>0</v>
      </c>
      <c r="O429" s="21"/>
      <c r="P429" s="21"/>
      <c r="Q429" s="22">
        <v>203.45</v>
      </c>
      <c r="R429" s="22">
        <v>196.62</v>
      </c>
      <c r="S429" s="22">
        <f t="shared" si="58"/>
        <v>134.88132000000002</v>
      </c>
      <c r="V429" s="24">
        <v>340</v>
      </c>
      <c r="W429" s="159">
        <v>315</v>
      </c>
      <c r="X429" s="24">
        <f t="shared" si="60"/>
        <v>262.5</v>
      </c>
      <c r="Y429" s="24">
        <f t="shared" si="61"/>
        <v>182.7</v>
      </c>
      <c r="AB429" s="30">
        <f t="shared" si="56"/>
        <v>0.12320964830415347</v>
      </c>
      <c r="AC429" s="31">
        <f t="shared" si="57"/>
        <v>16.618679999999983</v>
      </c>
      <c r="AD429" s="9" t="s">
        <v>636</v>
      </c>
      <c r="AE429" s="9" t="s">
        <v>636</v>
      </c>
      <c r="AF429" s="9" t="s">
        <v>642</v>
      </c>
    </row>
    <row r="430" spans="2:32">
      <c r="B430" s="45" t="s">
        <v>234</v>
      </c>
      <c r="C430" s="19">
        <v>3541660</v>
      </c>
      <c r="D430" s="19">
        <v>97</v>
      </c>
      <c r="E430" s="19" t="s">
        <v>42</v>
      </c>
      <c r="F430" s="19" t="s">
        <v>0</v>
      </c>
      <c r="G430" s="19" t="s">
        <v>592</v>
      </c>
      <c r="H430" s="19" t="s">
        <v>458</v>
      </c>
      <c r="I430" s="19"/>
      <c r="J430" s="19">
        <v>4</v>
      </c>
      <c r="K430" s="19">
        <v>4</v>
      </c>
      <c r="L430" s="135">
        <v>8</v>
      </c>
      <c r="M430" s="17"/>
      <c r="N430" s="29">
        <v>4</v>
      </c>
      <c r="O430" s="21"/>
      <c r="P430" s="21"/>
      <c r="Q430" s="22">
        <v>182.03</v>
      </c>
      <c r="R430" s="22">
        <v>169.06</v>
      </c>
      <c r="S430" s="22">
        <f>R430*S$4</f>
        <v>115.97516000000002</v>
      </c>
      <c r="V430" s="24">
        <v>300</v>
      </c>
      <c r="W430" s="160">
        <v>260</v>
      </c>
      <c r="X430" s="24">
        <f>W430/1.2</f>
        <v>216.66666666666669</v>
      </c>
      <c r="Y430" s="24">
        <f>W430*AB$4</f>
        <v>150.79999999999998</v>
      </c>
      <c r="AB430" s="30">
        <f>(X430*AB$4-0.75-S430)/S430</f>
        <v>7.7098463728497144E-2</v>
      </c>
      <c r="AC430" s="31">
        <f>X430*AB$4-0.75-S430</f>
        <v>8.9415066666666547</v>
      </c>
      <c r="AD430" s="9" t="s">
        <v>1</v>
      </c>
      <c r="AE430" s="9" t="s">
        <v>650</v>
      </c>
      <c r="AF430" s="9" t="s">
        <v>639</v>
      </c>
    </row>
    <row r="431" spans="2:32">
      <c r="B431" s="9"/>
      <c r="C431" s="19">
        <v>3545020</v>
      </c>
      <c r="D431" s="19">
        <v>97</v>
      </c>
      <c r="E431" s="19" t="s">
        <v>42</v>
      </c>
      <c r="F431" s="19" t="s">
        <v>0</v>
      </c>
      <c r="G431" s="19" t="s">
        <v>592</v>
      </c>
      <c r="H431" s="19" t="s">
        <v>175</v>
      </c>
      <c r="I431" s="19"/>
      <c r="J431" s="19">
        <v>6</v>
      </c>
      <c r="K431" s="19"/>
      <c r="L431" s="135"/>
      <c r="M431" s="17"/>
      <c r="N431" s="130">
        <v>4</v>
      </c>
      <c r="O431" s="21"/>
      <c r="P431" s="21"/>
      <c r="Q431" s="22">
        <v>182.03</v>
      </c>
      <c r="R431" s="22">
        <v>169.06</v>
      </c>
      <c r="S431" s="22">
        <f t="shared" si="58"/>
        <v>115.97516000000002</v>
      </c>
      <c r="V431" s="24">
        <v>285</v>
      </c>
      <c r="W431" s="159">
        <v>265</v>
      </c>
      <c r="X431" s="24">
        <f t="shared" si="60"/>
        <v>220.83333333333334</v>
      </c>
      <c r="Y431" s="24">
        <f t="shared" si="61"/>
        <v>153.69999999999999</v>
      </c>
      <c r="AB431" s="30">
        <f t="shared" si="56"/>
        <v>9.7936259224245301E-2</v>
      </c>
      <c r="AC431" s="31">
        <f t="shared" si="57"/>
        <v>11.358173333333326</v>
      </c>
      <c r="AD431" s="9" t="s">
        <v>635</v>
      </c>
      <c r="AE431" s="9" t="s">
        <v>647</v>
      </c>
      <c r="AF431" s="9" t="s">
        <v>640</v>
      </c>
    </row>
    <row r="432" spans="2:32">
      <c r="B432" s="9"/>
      <c r="C432" s="19">
        <v>3519630</v>
      </c>
      <c r="D432" s="19">
        <v>101</v>
      </c>
      <c r="E432" s="19" t="s">
        <v>42</v>
      </c>
      <c r="F432" s="19" t="s">
        <v>143</v>
      </c>
      <c r="G432" s="19" t="s">
        <v>592</v>
      </c>
      <c r="H432" s="19" t="s">
        <v>458</v>
      </c>
      <c r="I432" s="19"/>
      <c r="J432" s="19"/>
      <c r="K432" s="19"/>
      <c r="L432" s="135">
        <v>0</v>
      </c>
      <c r="M432" s="17"/>
      <c r="N432" s="29">
        <v>0</v>
      </c>
      <c r="O432" s="21"/>
      <c r="P432" s="21"/>
      <c r="Q432" s="22">
        <v>201.23</v>
      </c>
      <c r="R432" s="22">
        <v>192.64</v>
      </c>
      <c r="S432" s="22">
        <f t="shared" si="58"/>
        <v>132.15103999999999</v>
      </c>
      <c r="V432" s="24">
        <v>335</v>
      </c>
      <c r="W432" s="159">
        <v>320</v>
      </c>
      <c r="X432" s="24">
        <f t="shared" si="60"/>
        <v>266.66666666666669</v>
      </c>
      <c r="Y432" s="24">
        <f t="shared" si="61"/>
        <v>185.6</v>
      </c>
      <c r="AB432" s="30">
        <f t="shared" si="56"/>
        <v>0.16470265135005116</v>
      </c>
      <c r="AC432" s="31">
        <f t="shared" si="57"/>
        <v>21.765626666666662</v>
      </c>
      <c r="AD432" s="9" t="s">
        <v>636</v>
      </c>
      <c r="AE432" s="9" t="s">
        <v>647</v>
      </c>
      <c r="AF432" s="9" t="s">
        <v>641</v>
      </c>
    </row>
    <row r="433" spans="1:32">
      <c r="B433" s="9"/>
      <c r="C433" s="19">
        <v>3541790</v>
      </c>
      <c r="D433" s="19">
        <v>97</v>
      </c>
      <c r="E433" s="19" t="s">
        <v>42</v>
      </c>
      <c r="F433" s="17" t="s">
        <v>356</v>
      </c>
      <c r="G433" s="19" t="s">
        <v>592</v>
      </c>
      <c r="H433" s="19" t="s">
        <v>458</v>
      </c>
      <c r="I433" s="19"/>
      <c r="J433" s="19"/>
      <c r="K433" s="19"/>
      <c r="L433" s="135">
        <v>0</v>
      </c>
      <c r="M433" s="17"/>
      <c r="N433" s="29">
        <v>0</v>
      </c>
      <c r="O433" s="21"/>
      <c r="P433" s="21"/>
      <c r="R433" s="22">
        <v>202.87</v>
      </c>
      <c r="S433" s="22">
        <f t="shared" si="58"/>
        <v>139.16882000000001</v>
      </c>
      <c r="W433" s="159">
        <v>335</v>
      </c>
      <c r="X433" s="24">
        <f t="shared" si="60"/>
        <v>279.16666666666669</v>
      </c>
      <c r="Y433" s="24">
        <f t="shared" si="61"/>
        <v>194.29999999999998</v>
      </c>
      <c r="AB433" s="30">
        <f t="shared" si="56"/>
        <v>0.15806591351903856</v>
      </c>
      <c r="AC433" s="31">
        <f t="shared" si="57"/>
        <v>21.997846666666646</v>
      </c>
      <c r="AD433" s="9" t="s">
        <v>1</v>
      </c>
      <c r="AE433" s="9" t="s">
        <v>647</v>
      </c>
      <c r="AF433" s="9" t="s">
        <v>639</v>
      </c>
    </row>
    <row r="434" spans="1:32">
      <c r="B434" s="45" t="s">
        <v>260</v>
      </c>
      <c r="C434" s="19">
        <v>3520700</v>
      </c>
      <c r="D434" s="19">
        <v>109</v>
      </c>
      <c r="E434" s="19" t="s">
        <v>41</v>
      </c>
      <c r="F434" s="19" t="s">
        <v>0</v>
      </c>
      <c r="G434" s="19" t="s">
        <v>592</v>
      </c>
      <c r="H434" s="19" t="s">
        <v>175</v>
      </c>
      <c r="I434" s="19"/>
      <c r="J434" s="19"/>
      <c r="K434" s="19"/>
      <c r="L434" s="135">
        <v>0</v>
      </c>
      <c r="M434" s="17"/>
      <c r="N434" s="29">
        <v>0</v>
      </c>
      <c r="O434" s="21"/>
      <c r="P434" s="21"/>
      <c r="Q434" s="22">
        <v>230.03</v>
      </c>
      <c r="R434" s="22">
        <v>220.2</v>
      </c>
      <c r="S434" s="22">
        <f t="shared" si="58"/>
        <v>151.05719999999999</v>
      </c>
      <c r="V434" s="24">
        <v>375</v>
      </c>
      <c r="W434" s="159">
        <v>360</v>
      </c>
      <c r="X434" s="24">
        <f t="shared" si="60"/>
        <v>300</v>
      </c>
      <c r="Y434" s="24">
        <f t="shared" si="61"/>
        <v>208.79999999999998</v>
      </c>
      <c r="AB434" s="30">
        <f t="shared" si="56"/>
        <v>0.14691653228048718</v>
      </c>
      <c r="AC434" s="31">
        <f t="shared" si="57"/>
        <v>22.192800000000005</v>
      </c>
      <c r="AD434" s="9" t="s">
        <v>1</v>
      </c>
      <c r="AE434" s="9" t="s">
        <v>647</v>
      </c>
      <c r="AF434" s="9" t="s">
        <v>656</v>
      </c>
    </row>
    <row r="435" spans="1:32">
      <c r="B435" s="46" t="s">
        <v>688</v>
      </c>
      <c r="C435" s="19"/>
      <c r="D435" s="19"/>
      <c r="E435" s="19"/>
      <c r="F435" s="19"/>
      <c r="G435" s="19"/>
      <c r="H435" s="19"/>
      <c r="I435" s="19"/>
      <c r="J435" s="19"/>
      <c r="K435" s="19"/>
      <c r="L435" s="17"/>
      <c r="M435" s="17"/>
      <c r="N435" s="21"/>
      <c r="O435" s="21"/>
      <c r="P435" s="21"/>
      <c r="S435" s="22"/>
      <c r="AB435" s="30"/>
      <c r="AC435" s="31"/>
    </row>
    <row r="436" spans="1:32">
      <c r="B436" s="45" t="s">
        <v>261</v>
      </c>
      <c r="C436" s="19">
        <v>35418500</v>
      </c>
      <c r="D436" s="19">
        <v>101</v>
      </c>
      <c r="E436" s="19" t="s">
        <v>40</v>
      </c>
      <c r="F436" s="19" t="s">
        <v>0</v>
      </c>
      <c r="G436" s="19" t="s">
        <v>592</v>
      </c>
      <c r="H436" s="19" t="s">
        <v>464</v>
      </c>
      <c r="I436" s="19"/>
      <c r="J436" s="19">
        <v>7</v>
      </c>
      <c r="K436" s="19">
        <v>7</v>
      </c>
      <c r="L436" s="135">
        <v>12</v>
      </c>
      <c r="M436" s="17"/>
      <c r="N436" s="29">
        <v>4</v>
      </c>
      <c r="O436" s="21"/>
      <c r="P436" s="21"/>
      <c r="Q436" s="22">
        <v>192.37</v>
      </c>
      <c r="R436" s="22">
        <v>184.32</v>
      </c>
      <c r="S436" s="22">
        <f t="shared" si="58"/>
        <v>126.44352000000001</v>
      </c>
      <c r="V436" s="24">
        <v>305</v>
      </c>
      <c r="W436" s="159">
        <v>295</v>
      </c>
      <c r="X436" s="24">
        <f t="shared" si="60"/>
        <v>245.83333333333334</v>
      </c>
      <c r="Y436" s="24">
        <f t="shared" si="61"/>
        <v>171.1</v>
      </c>
      <c r="AB436" s="30">
        <f t="shared" si="56"/>
        <v>0.12171294609113488</v>
      </c>
      <c r="AC436" s="31">
        <f t="shared" si="57"/>
        <v>15.389813333333336</v>
      </c>
      <c r="AD436" s="9" t="s">
        <v>636</v>
      </c>
      <c r="AE436" s="9" t="s">
        <v>1</v>
      </c>
      <c r="AF436" s="9" t="s">
        <v>644</v>
      </c>
    </row>
    <row r="437" spans="1:32">
      <c r="B437" s="45"/>
      <c r="C437" s="19">
        <v>35665400</v>
      </c>
      <c r="D437" s="19">
        <v>105</v>
      </c>
      <c r="E437" s="19" t="s">
        <v>42</v>
      </c>
      <c r="F437" s="19" t="s">
        <v>143</v>
      </c>
      <c r="G437" s="19" t="s">
        <v>592</v>
      </c>
      <c r="H437" s="19" t="s">
        <v>458</v>
      </c>
      <c r="I437" s="19"/>
      <c r="J437" s="19"/>
      <c r="K437" s="19"/>
      <c r="L437" s="135"/>
      <c r="M437" s="17"/>
      <c r="N437" s="29">
        <v>4</v>
      </c>
      <c r="O437" s="21"/>
      <c r="P437" s="21"/>
      <c r="R437" s="22">
        <v>198.69</v>
      </c>
      <c r="S437" s="22">
        <f>R437*S$4</f>
        <v>136.30134000000001</v>
      </c>
      <c r="W437" s="159">
        <v>305</v>
      </c>
      <c r="X437" s="24">
        <f>W437/1.2</f>
        <v>254.16666666666669</v>
      </c>
      <c r="Y437" s="24">
        <f>W437*AB$4</f>
        <v>176.89999999999998</v>
      </c>
      <c r="AB437" s="30">
        <f>(X437*AB$4-0.75-S437)/S437</f>
        <v>7.6047136929590323E-2</v>
      </c>
      <c r="AC437" s="31">
        <f>X437*AB$4-0.75-S437</f>
        <v>10.365326666666647</v>
      </c>
      <c r="AD437" s="9" t="s">
        <v>636</v>
      </c>
      <c r="AE437" s="9" t="s">
        <v>650</v>
      </c>
      <c r="AF437" s="9" t="s">
        <v>641</v>
      </c>
    </row>
    <row r="438" spans="1:32">
      <c r="B438" s="45"/>
      <c r="C438" s="19">
        <v>35072500</v>
      </c>
      <c r="D438" s="19">
        <v>105</v>
      </c>
      <c r="E438" s="19" t="s">
        <v>42</v>
      </c>
      <c r="F438" s="19" t="s">
        <v>143</v>
      </c>
      <c r="G438" s="19" t="s">
        <v>592</v>
      </c>
      <c r="H438" s="19" t="s">
        <v>175</v>
      </c>
      <c r="I438" s="19"/>
      <c r="J438" s="19">
        <v>18</v>
      </c>
      <c r="K438" s="19"/>
      <c r="L438" s="135"/>
      <c r="M438" s="17"/>
      <c r="N438" s="29">
        <v>4</v>
      </c>
      <c r="O438" s="21"/>
      <c r="P438" s="21"/>
      <c r="Q438" s="22">
        <v>211.57</v>
      </c>
      <c r="R438" s="22">
        <v>198.69</v>
      </c>
      <c r="S438" s="22">
        <f t="shared" si="58"/>
        <v>136.30134000000001</v>
      </c>
      <c r="V438" s="24">
        <v>340</v>
      </c>
      <c r="W438" s="160">
        <v>315</v>
      </c>
      <c r="X438" s="24">
        <f t="shared" si="60"/>
        <v>262.5</v>
      </c>
      <c r="Y438" s="24">
        <f t="shared" si="61"/>
        <v>182.7</v>
      </c>
      <c r="AB438" s="30">
        <f t="shared" si="56"/>
        <v>0.11150778121477008</v>
      </c>
      <c r="AC438" s="31">
        <f t="shared" si="57"/>
        <v>15.19865999999999</v>
      </c>
      <c r="AD438" s="9" t="s">
        <v>647</v>
      </c>
      <c r="AE438" s="9" t="s">
        <v>1</v>
      </c>
      <c r="AF438" s="9" t="s">
        <v>644</v>
      </c>
    </row>
    <row r="439" spans="1:32">
      <c r="B439" s="45"/>
      <c r="C439" s="19">
        <v>35424400</v>
      </c>
      <c r="D439" s="19">
        <v>105</v>
      </c>
      <c r="E439" s="19" t="s">
        <v>42</v>
      </c>
      <c r="F439" s="19" t="s">
        <v>5</v>
      </c>
      <c r="G439" s="19" t="s">
        <v>592</v>
      </c>
      <c r="H439" s="19" t="s">
        <v>456</v>
      </c>
      <c r="I439" s="17"/>
      <c r="J439" s="19"/>
      <c r="K439" s="19"/>
      <c r="L439" s="135"/>
      <c r="M439" s="17"/>
      <c r="N439" s="29">
        <v>4</v>
      </c>
      <c r="O439" s="21"/>
      <c r="P439" s="21"/>
      <c r="Q439" s="22">
        <v>211.57</v>
      </c>
      <c r="R439" s="22">
        <v>198.69</v>
      </c>
      <c r="S439" s="22">
        <f>R439*S$4</f>
        <v>136.30134000000001</v>
      </c>
      <c r="V439" s="24">
        <v>340</v>
      </c>
      <c r="W439" s="160">
        <v>315</v>
      </c>
      <c r="X439" s="24">
        <f>W439/1.2</f>
        <v>262.5</v>
      </c>
      <c r="Y439" s="24">
        <f>W439*AB$4</f>
        <v>182.7</v>
      </c>
      <c r="AB439" s="30">
        <f t="shared" si="56"/>
        <v>0.11150778121477008</v>
      </c>
      <c r="AC439" s="31">
        <f t="shared" si="57"/>
        <v>15.19865999999999</v>
      </c>
      <c r="AD439" s="9" t="s">
        <v>647</v>
      </c>
      <c r="AE439" s="9" t="s">
        <v>647</v>
      </c>
      <c r="AF439" s="9" t="s">
        <v>641</v>
      </c>
    </row>
    <row r="440" spans="1:32">
      <c r="B440" s="45"/>
      <c r="C440" s="19">
        <v>35432800</v>
      </c>
      <c r="D440" s="19">
        <v>101</v>
      </c>
      <c r="E440" s="19" t="s">
        <v>40</v>
      </c>
      <c r="F440" s="17" t="s">
        <v>356</v>
      </c>
      <c r="G440" s="19" t="s">
        <v>592</v>
      </c>
      <c r="H440" s="19" t="s">
        <v>464</v>
      </c>
      <c r="I440" s="19"/>
      <c r="J440" s="19"/>
      <c r="K440" s="19"/>
      <c r="L440" s="135">
        <v>0</v>
      </c>
      <c r="M440" s="17"/>
      <c r="N440" s="29">
        <v>0</v>
      </c>
      <c r="O440" s="21"/>
      <c r="P440" s="21"/>
      <c r="R440" s="22">
        <v>221.18</v>
      </c>
      <c r="S440" s="22">
        <f t="shared" si="58"/>
        <v>151.72948000000002</v>
      </c>
      <c r="W440" s="159">
        <v>360</v>
      </c>
      <c r="X440" s="24">
        <f t="shared" si="60"/>
        <v>300</v>
      </c>
      <c r="Y440" s="24">
        <f t="shared" si="61"/>
        <v>208.79999999999998</v>
      </c>
      <c r="AB440" s="30">
        <f t="shared" si="56"/>
        <v>0.14183479703482785</v>
      </c>
      <c r="AC440" s="31">
        <f t="shared" si="57"/>
        <v>21.520519999999976</v>
      </c>
      <c r="AD440" s="9" t="s">
        <v>918</v>
      </c>
    </row>
    <row r="441" spans="1:32">
      <c r="A441" s="10" t="s">
        <v>904</v>
      </c>
      <c r="B441" s="45" t="s">
        <v>907</v>
      </c>
      <c r="C441" s="19">
        <v>15495310</v>
      </c>
      <c r="D441" s="19">
        <v>103</v>
      </c>
      <c r="E441" s="19" t="s">
        <v>42</v>
      </c>
      <c r="F441" s="19"/>
      <c r="G441" s="19" t="s">
        <v>592</v>
      </c>
      <c r="H441" s="19" t="s">
        <v>464</v>
      </c>
      <c r="I441" s="19"/>
      <c r="J441" s="19"/>
      <c r="K441" s="19"/>
      <c r="L441" s="135">
        <v>0</v>
      </c>
      <c r="M441" s="17"/>
      <c r="N441" s="29">
        <v>0</v>
      </c>
      <c r="O441" s="21"/>
      <c r="P441" s="21"/>
      <c r="R441" s="22">
        <v>202.22</v>
      </c>
      <c r="S441" s="22">
        <f t="shared" si="58"/>
        <v>138.72292000000002</v>
      </c>
      <c r="W441" s="159">
        <v>330</v>
      </c>
      <c r="X441" s="24">
        <f t="shared" si="60"/>
        <v>275</v>
      </c>
      <c r="Y441" s="24">
        <f t="shared" si="61"/>
        <v>191.39999999999998</v>
      </c>
      <c r="AB441" s="30">
        <f t="shared" si="56"/>
        <v>0.14436749168774693</v>
      </c>
      <c r="AC441" s="31">
        <f t="shared" si="57"/>
        <v>20.027079999999984</v>
      </c>
      <c r="AD441" s="9" t="s">
        <v>1</v>
      </c>
      <c r="AE441" s="9" t="s">
        <v>1</v>
      </c>
      <c r="AF441" s="9" t="s">
        <v>637</v>
      </c>
    </row>
    <row r="442" spans="1:32">
      <c r="B442" s="45" t="s">
        <v>369</v>
      </c>
      <c r="C442" s="19">
        <v>35417200</v>
      </c>
      <c r="D442" s="19">
        <v>111</v>
      </c>
      <c r="E442" s="19" t="s">
        <v>42</v>
      </c>
      <c r="F442" s="19" t="s">
        <v>143</v>
      </c>
      <c r="G442" s="19" t="s">
        <v>592</v>
      </c>
      <c r="H442" s="17" t="s">
        <v>458</v>
      </c>
      <c r="I442" s="19"/>
      <c r="J442" s="19"/>
      <c r="K442" s="19"/>
      <c r="L442" s="135">
        <v>4</v>
      </c>
      <c r="M442" s="17"/>
      <c r="N442" s="29">
        <v>4</v>
      </c>
      <c r="O442" s="21"/>
      <c r="P442" s="21"/>
      <c r="R442" s="22">
        <v>176.89</v>
      </c>
      <c r="S442" s="22">
        <f>R442*S$4</f>
        <v>121.34654</v>
      </c>
      <c r="W442" s="159">
        <v>290</v>
      </c>
      <c r="X442" s="24">
        <f>W442/1.2</f>
        <v>241.66666666666669</v>
      </c>
      <c r="Y442" s="24">
        <f>W442*AB$4</f>
        <v>168.2</v>
      </c>
      <c r="AB442" s="30">
        <f>(X442*AB$4-0.75-S442)/S442</f>
        <v>0.14891340673303624</v>
      </c>
      <c r="AC442" s="31">
        <f>X442*AB$4-0.75-S442</f>
        <v>18.070126666666653</v>
      </c>
      <c r="AD442" s="9" t="s">
        <v>1</v>
      </c>
      <c r="AE442" s="9" t="s">
        <v>650</v>
      </c>
      <c r="AF442" s="9" t="s">
        <v>642</v>
      </c>
    </row>
    <row r="443" spans="1:32">
      <c r="B443" s="9"/>
      <c r="C443" s="17">
        <v>43203300</v>
      </c>
      <c r="D443" s="19">
        <v>111</v>
      </c>
      <c r="E443" s="19" t="s">
        <v>40</v>
      </c>
      <c r="F443" s="19" t="s">
        <v>5</v>
      </c>
      <c r="G443" s="19" t="s">
        <v>592</v>
      </c>
      <c r="H443" s="19" t="s">
        <v>175</v>
      </c>
      <c r="I443" s="44">
        <v>4</v>
      </c>
      <c r="J443" s="19">
        <v>12</v>
      </c>
      <c r="K443" s="19">
        <v>8</v>
      </c>
      <c r="L443" s="140"/>
      <c r="M443" s="17"/>
      <c r="N443" s="29">
        <v>0</v>
      </c>
      <c r="O443" s="21"/>
      <c r="P443" s="21"/>
      <c r="Q443" s="22">
        <v>208.25</v>
      </c>
      <c r="R443" s="22">
        <v>199.42</v>
      </c>
      <c r="S443" s="22">
        <f>R443*S$4</f>
        <v>136.80212</v>
      </c>
      <c r="T443" s="18">
        <v>142.86000000000001</v>
      </c>
      <c r="V443" s="24">
        <v>330</v>
      </c>
      <c r="W443" s="160">
        <v>300</v>
      </c>
      <c r="X443" s="24">
        <f>W443/1.2</f>
        <v>250</v>
      </c>
      <c r="Y443" s="24">
        <f>W443*AB$4</f>
        <v>174</v>
      </c>
      <c r="AB443" s="30">
        <f t="shared" si="56"/>
        <v>5.4442723548436218E-2</v>
      </c>
      <c r="AC443" s="31">
        <f t="shared" si="57"/>
        <v>7.4478799999999978</v>
      </c>
      <c r="AD443" s="9" t="s">
        <v>1</v>
      </c>
      <c r="AE443" s="9" t="s">
        <v>1</v>
      </c>
      <c r="AF443" s="9" t="s">
        <v>644</v>
      </c>
    </row>
    <row r="444" spans="1:32">
      <c r="B444" s="45" t="s">
        <v>262</v>
      </c>
      <c r="C444" s="19">
        <v>15483000</v>
      </c>
      <c r="D444" s="19">
        <v>111</v>
      </c>
      <c r="E444" s="19" t="s">
        <v>42</v>
      </c>
      <c r="F444" s="19"/>
      <c r="G444" s="19" t="s">
        <v>592</v>
      </c>
      <c r="H444" s="19" t="s">
        <v>116</v>
      </c>
      <c r="I444" s="19"/>
      <c r="J444" s="19">
        <v>9</v>
      </c>
      <c r="K444" s="19">
        <v>5</v>
      </c>
      <c r="L444" s="135">
        <v>4</v>
      </c>
      <c r="M444" s="17"/>
      <c r="N444" s="29">
        <v>4</v>
      </c>
      <c r="O444" s="21"/>
      <c r="P444" s="21"/>
      <c r="Q444" s="22">
        <v>262.52</v>
      </c>
      <c r="R444" s="22">
        <v>244.23</v>
      </c>
      <c r="S444" s="22">
        <f t="shared" si="58"/>
        <v>167.54178000000002</v>
      </c>
      <c r="V444" s="24">
        <v>410</v>
      </c>
      <c r="W444" s="159">
        <v>385</v>
      </c>
      <c r="X444" s="24">
        <f t="shared" si="60"/>
        <v>320.83333333333337</v>
      </c>
      <c r="Y444" s="24">
        <f t="shared" si="61"/>
        <v>223.29999999999998</v>
      </c>
      <c r="AB444" s="30">
        <f t="shared" si="56"/>
        <v>0.10619174114858589</v>
      </c>
      <c r="AC444" s="31">
        <f t="shared" si="57"/>
        <v>17.791553333333326</v>
      </c>
      <c r="AD444" s="9" t="s">
        <v>636</v>
      </c>
      <c r="AE444" s="9" t="s">
        <v>1</v>
      </c>
      <c r="AF444" s="9" t="s">
        <v>645</v>
      </c>
    </row>
    <row r="445" spans="1:32">
      <c r="B445" s="45" t="s">
        <v>367</v>
      </c>
      <c r="C445" s="19">
        <v>35401000</v>
      </c>
      <c r="D445" s="19">
        <v>99</v>
      </c>
      <c r="E445" s="19" t="s">
        <v>42</v>
      </c>
      <c r="F445" s="19" t="s">
        <v>0</v>
      </c>
      <c r="G445" s="19" t="s">
        <v>592</v>
      </c>
      <c r="H445" s="19" t="s">
        <v>175</v>
      </c>
      <c r="I445" s="19"/>
      <c r="J445" s="19">
        <v>12</v>
      </c>
      <c r="K445" s="19">
        <v>8</v>
      </c>
      <c r="L445" s="135">
        <v>4</v>
      </c>
      <c r="M445" s="17"/>
      <c r="N445" s="29">
        <v>4</v>
      </c>
      <c r="O445" s="21"/>
      <c r="P445" s="21"/>
      <c r="Q445" s="22">
        <v>220.06</v>
      </c>
      <c r="R445" s="22">
        <v>185.35</v>
      </c>
      <c r="S445" s="22">
        <f t="shared" si="58"/>
        <v>127.15010000000001</v>
      </c>
      <c r="V445" s="24">
        <v>350</v>
      </c>
      <c r="W445" s="159">
        <v>300</v>
      </c>
      <c r="X445" s="24">
        <f t="shared" si="60"/>
        <v>250</v>
      </c>
      <c r="Y445" s="24">
        <f t="shared" si="61"/>
        <v>174</v>
      </c>
      <c r="AB445" s="30">
        <f t="shared" si="56"/>
        <v>0.13448593434059422</v>
      </c>
      <c r="AC445" s="31">
        <f t="shared" si="57"/>
        <v>17.099899999999991</v>
      </c>
      <c r="AD445" s="9" t="s">
        <v>636</v>
      </c>
      <c r="AE445" s="9" t="s">
        <v>647</v>
      </c>
      <c r="AF445" s="9" t="s">
        <v>640</v>
      </c>
    </row>
    <row r="446" spans="1:32">
      <c r="B446" s="19" t="s">
        <v>263</v>
      </c>
      <c r="C446" s="19">
        <v>35414300</v>
      </c>
      <c r="D446" s="19">
        <v>103</v>
      </c>
      <c r="E446" s="19" t="s">
        <v>41</v>
      </c>
      <c r="F446" s="19"/>
      <c r="G446" s="19" t="s">
        <v>592</v>
      </c>
      <c r="H446" s="19" t="s">
        <v>458</v>
      </c>
      <c r="I446" s="19"/>
      <c r="J446" s="19"/>
      <c r="K446" s="19"/>
      <c r="L446" s="135"/>
      <c r="M446" s="17"/>
      <c r="N446" s="29">
        <v>8</v>
      </c>
      <c r="O446" s="21"/>
      <c r="P446" s="21"/>
      <c r="Q446" s="22">
        <v>213.05</v>
      </c>
      <c r="R446" s="22">
        <v>206.18</v>
      </c>
      <c r="S446" s="22">
        <f>R446*S$4</f>
        <v>141.43948</v>
      </c>
      <c r="V446" s="24">
        <v>350</v>
      </c>
      <c r="W446" s="159">
        <v>320</v>
      </c>
      <c r="X446" s="24">
        <f>W446/1.2</f>
        <v>266.66666666666669</v>
      </c>
      <c r="Y446" s="24">
        <f>W446*AB$4</f>
        <v>185.6</v>
      </c>
      <c r="AB446" s="30">
        <f>(X446*AB$4-0.75-S446)/S446</f>
        <v>8.8215727791608495E-2</v>
      </c>
      <c r="AC446" s="31">
        <f>X446*AB$4-0.75-S446</f>
        <v>12.477186666666654</v>
      </c>
      <c r="AD446" s="9" t="s">
        <v>636</v>
      </c>
      <c r="AE446" s="9" t="s">
        <v>647</v>
      </c>
      <c r="AF446" s="9" t="s">
        <v>641</v>
      </c>
    </row>
    <row r="447" spans="1:32">
      <c r="B447" s="45"/>
      <c r="C447" s="19">
        <v>35460000</v>
      </c>
      <c r="D447" s="19">
        <v>103</v>
      </c>
      <c r="E447" s="19" t="s">
        <v>41</v>
      </c>
      <c r="F447" s="19" t="s">
        <v>0</v>
      </c>
      <c r="G447" s="19" t="s">
        <v>592</v>
      </c>
      <c r="H447" s="19" t="s">
        <v>175</v>
      </c>
      <c r="I447" s="19">
        <v>4</v>
      </c>
      <c r="J447" s="19" t="s">
        <v>809</v>
      </c>
      <c r="K447" s="19" t="s">
        <v>833</v>
      </c>
      <c r="L447" s="135">
        <v>12</v>
      </c>
      <c r="M447" s="17"/>
      <c r="N447" s="29">
        <v>4</v>
      </c>
      <c r="O447" s="21"/>
      <c r="P447" s="21"/>
      <c r="Q447" s="22">
        <v>213.05</v>
      </c>
      <c r="R447" s="22">
        <v>206.18</v>
      </c>
      <c r="S447" s="22">
        <f t="shared" si="58"/>
        <v>141.43948</v>
      </c>
      <c r="T447" s="18">
        <v>146.15</v>
      </c>
      <c r="V447" s="24">
        <v>330</v>
      </c>
      <c r="W447" s="160">
        <v>330</v>
      </c>
      <c r="X447" s="24">
        <f t="shared" si="60"/>
        <v>275</v>
      </c>
      <c r="Y447" s="24">
        <f t="shared" si="61"/>
        <v>191.39999999999998</v>
      </c>
      <c r="AB447" s="30">
        <f t="shared" si="56"/>
        <v>0.12238817620087401</v>
      </c>
      <c r="AC447" s="31">
        <f t="shared" si="57"/>
        <v>17.310519999999997</v>
      </c>
      <c r="AD447" s="9" t="s">
        <v>636</v>
      </c>
      <c r="AE447" s="9" t="s">
        <v>1</v>
      </c>
      <c r="AF447" s="9" t="s">
        <v>645</v>
      </c>
    </row>
    <row r="448" spans="1:32">
      <c r="B448" s="9"/>
      <c r="C448" s="19">
        <v>3569010</v>
      </c>
      <c r="D448" s="19">
        <v>103</v>
      </c>
      <c r="E448" s="19" t="s">
        <v>162</v>
      </c>
      <c r="F448" s="19" t="s">
        <v>0</v>
      </c>
      <c r="G448" s="19" t="s">
        <v>592</v>
      </c>
      <c r="H448" s="17" t="s">
        <v>477</v>
      </c>
      <c r="I448" s="19"/>
      <c r="J448" s="19"/>
      <c r="K448" s="19"/>
      <c r="L448" s="141"/>
      <c r="M448" s="17"/>
      <c r="N448" s="144">
        <v>4</v>
      </c>
      <c r="O448" s="21"/>
      <c r="P448" s="21"/>
      <c r="R448" s="22">
        <v>206.18</v>
      </c>
      <c r="S448" s="22">
        <f>R448*S$4</f>
        <v>141.43948</v>
      </c>
      <c r="W448" s="160">
        <v>330</v>
      </c>
      <c r="X448" s="24">
        <f>W448/1.2</f>
        <v>275</v>
      </c>
      <c r="Y448" s="24">
        <f>W448*AB$4</f>
        <v>191.39999999999998</v>
      </c>
      <c r="AB448" s="30">
        <f>(X448*AB$4-0.75-S448)/S448</f>
        <v>0.12238817620087401</v>
      </c>
      <c r="AC448" s="31">
        <f>X448*AB$4-0.75-S448</f>
        <v>17.310519999999997</v>
      </c>
      <c r="AD448" s="9" t="s">
        <v>1</v>
      </c>
      <c r="AE448" s="9" t="s">
        <v>650</v>
      </c>
      <c r="AF448" s="9" t="s">
        <v>639</v>
      </c>
    </row>
    <row r="449" spans="2:32">
      <c r="B449" s="45"/>
      <c r="C449" s="19">
        <v>35076000</v>
      </c>
      <c r="D449" s="19">
        <v>107</v>
      </c>
      <c r="E449" s="19" t="s">
        <v>40</v>
      </c>
      <c r="F449" s="19" t="s">
        <v>5</v>
      </c>
      <c r="G449" s="19" t="s">
        <v>592</v>
      </c>
      <c r="H449" s="19" t="s">
        <v>464</v>
      </c>
      <c r="I449" s="19"/>
      <c r="J449" s="19"/>
      <c r="K449" s="19"/>
      <c r="L449" s="135"/>
      <c r="M449" s="17"/>
      <c r="N449" s="29">
        <v>0</v>
      </c>
      <c r="O449" s="21"/>
      <c r="P449" s="21"/>
      <c r="R449" s="22">
        <v>204.95</v>
      </c>
      <c r="S449" s="22">
        <f t="shared" si="58"/>
        <v>140.59569999999999</v>
      </c>
      <c r="W449" s="160">
        <v>330</v>
      </c>
      <c r="X449" s="24">
        <f t="shared" si="60"/>
        <v>275</v>
      </c>
      <c r="Y449" s="24">
        <f t="shared" si="61"/>
        <v>191.39999999999998</v>
      </c>
      <c r="AB449" s="30">
        <f t="shared" si="56"/>
        <v>0.12912414817807377</v>
      </c>
      <c r="AC449" s="31">
        <f t="shared" si="57"/>
        <v>18.154300000000006</v>
      </c>
      <c r="AD449" s="9" t="s">
        <v>1</v>
      </c>
      <c r="AE449" s="9" t="s">
        <v>1</v>
      </c>
      <c r="AF449" s="9" t="s">
        <v>653</v>
      </c>
    </row>
    <row r="450" spans="2:32">
      <c r="C450" s="19">
        <v>35406300</v>
      </c>
      <c r="D450" s="19">
        <v>107</v>
      </c>
      <c r="E450" s="19" t="s">
        <v>162</v>
      </c>
      <c r="F450" s="19" t="s">
        <v>143</v>
      </c>
      <c r="G450" s="19" t="s">
        <v>592</v>
      </c>
      <c r="H450" s="19" t="s">
        <v>175</v>
      </c>
      <c r="I450" s="19">
        <v>4</v>
      </c>
      <c r="J450" s="19">
        <v>8</v>
      </c>
      <c r="K450" s="19">
        <v>8</v>
      </c>
      <c r="L450" s="135">
        <v>8</v>
      </c>
      <c r="M450" s="17"/>
      <c r="N450" s="29">
        <v>0</v>
      </c>
      <c r="O450" s="21"/>
      <c r="P450" s="21"/>
      <c r="Q450" s="22">
        <v>235.57</v>
      </c>
      <c r="R450" s="22">
        <v>221.14</v>
      </c>
      <c r="S450" s="22">
        <f t="shared" si="58"/>
        <v>151.70204000000001</v>
      </c>
      <c r="T450" s="18">
        <v>161.6</v>
      </c>
      <c r="V450" s="24">
        <v>370</v>
      </c>
      <c r="W450" s="159">
        <v>350</v>
      </c>
      <c r="X450" s="24">
        <f t="shared" si="60"/>
        <v>291.66666666666669</v>
      </c>
      <c r="Y450" s="24">
        <f t="shared" si="61"/>
        <v>203</v>
      </c>
      <c r="AB450" s="30">
        <f t="shared" si="56"/>
        <v>0.11018063215673728</v>
      </c>
      <c r="AC450" s="31">
        <f t="shared" si="57"/>
        <v>16.714626666666646</v>
      </c>
      <c r="AD450" s="9" t="s">
        <v>636</v>
      </c>
      <c r="AE450" s="9" t="s">
        <v>1</v>
      </c>
      <c r="AF450" s="9" t="s">
        <v>651</v>
      </c>
    </row>
    <row r="451" spans="2:32">
      <c r="C451" s="19">
        <v>35416800</v>
      </c>
      <c r="D451" s="19">
        <v>107</v>
      </c>
      <c r="E451" s="19" t="s">
        <v>162</v>
      </c>
      <c r="F451" s="19" t="s">
        <v>143</v>
      </c>
      <c r="G451" s="19" t="s">
        <v>592</v>
      </c>
      <c r="H451" s="19" t="s">
        <v>458</v>
      </c>
      <c r="I451" s="19">
        <v>4</v>
      </c>
      <c r="J451" s="19"/>
      <c r="K451" s="19"/>
      <c r="L451" s="135"/>
      <c r="M451" s="17"/>
      <c r="N451" s="29">
        <v>0</v>
      </c>
      <c r="O451" s="21"/>
      <c r="P451" s="21"/>
      <c r="R451" s="22">
        <v>221.14</v>
      </c>
      <c r="S451" s="22">
        <f t="shared" si="58"/>
        <v>151.70204000000001</v>
      </c>
      <c r="T451" s="18">
        <v>161.6</v>
      </c>
      <c r="W451" s="159">
        <v>350</v>
      </c>
      <c r="X451" s="24">
        <f t="shared" si="60"/>
        <v>291.66666666666669</v>
      </c>
      <c r="Y451" s="24">
        <f t="shared" si="61"/>
        <v>203</v>
      </c>
      <c r="AB451" s="30">
        <f t="shared" si="56"/>
        <v>0.11018063215673728</v>
      </c>
      <c r="AC451" s="31">
        <f t="shared" si="57"/>
        <v>16.714626666666646</v>
      </c>
      <c r="AD451" s="9" t="s">
        <v>1</v>
      </c>
      <c r="AE451" s="9" t="s">
        <v>650</v>
      </c>
      <c r="AF451" s="9" t="s">
        <v>642</v>
      </c>
    </row>
    <row r="452" spans="2:32">
      <c r="C452" s="19">
        <v>35465200</v>
      </c>
      <c r="D452" s="19">
        <v>107</v>
      </c>
      <c r="E452" s="19" t="s">
        <v>41</v>
      </c>
      <c r="F452" s="19" t="s">
        <v>354</v>
      </c>
      <c r="G452" s="19" t="s">
        <v>592</v>
      </c>
      <c r="H452" s="19" t="s">
        <v>175</v>
      </c>
      <c r="I452" s="19"/>
      <c r="J452" s="19">
        <v>2</v>
      </c>
      <c r="K452" s="19">
        <v>2</v>
      </c>
      <c r="L452" s="135">
        <v>0</v>
      </c>
      <c r="M452" s="17"/>
      <c r="N452" s="29">
        <v>0</v>
      </c>
      <c r="O452" s="21"/>
      <c r="P452" s="21"/>
      <c r="Q452" s="22">
        <v>274.33999999999997</v>
      </c>
      <c r="R452" s="22">
        <v>257.57</v>
      </c>
      <c r="S452" s="22">
        <f t="shared" si="58"/>
        <v>176.69302000000002</v>
      </c>
      <c r="V452" s="24">
        <v>440</v>
      </c>
      <c r="W452" s="159">
        <v>405</v>
      </c>
      <c r="X452" s="24">
        <f t="shared" si="60"/>
        <v>337.5</v>
      </c>
      <c r="Y452" s="24">
        <f t="shared" si="61"/>
        <v>234.89999999999998</v>
      </c>
      <c r="AB452" s="30">
        <f t="shared" si="56"/>
        <v>0.10360895976536016</v>
      </c>
      <c r="AC452" s="31">
        <f t="shared" si="57"/>
        <v>18.306979999999982</v>
      </c>
      <c r="AD452" s="9" t="s">
        <v>636</v>
      </c>
      <c r="AE452" s="9" t="s">
        <v>1</v>
      </c>
      <c r="AF452" s="9" t="s">
        <v>644</v>
      </c>
    </row>
    <row r="453" spans="2:32">
      <c r="B453" s="45" t="s">
        <v>264</v>
      </c>
      <c r="C453" s="19">
        <v>35457500</v>
      </c>
      <c r="D453" s="19">
        <v>110</v>
      </c>
      <c r="E453" s="19" t="s">
        <v>162</v>
      </c>
      <c r="F453" s="19" t="s">
        <v>143</v>
      </c>
      <c r="G453" s="19" t="s">
        <v>592</v>
      </c>
      <c r="H453" s="19" t="s">
        <v>175</v>
      </c>
      <c r="I453" s="19"/>
      <c r="J453" s="19">
        <v>4</v>
      </c>
      <c r="K453" s="19">
        <v>4</v>
      </c>
      <c r="L453" s="135">
        <v>4</v>
      </c>
      <c r="M453" s="17"/>
      <c r="N453" s="29">
        <v>4</v>
      </c>
      <c r="O453" s="21"/>
      <c r="P453" s="21"/>
      <c r="Q453" s="22">
        <v>246.28</v>
      </c>
      <c r="R453" s="22">
        <v>238.38</v>
      </c>
      <c r="S453" s="22">
        <f t="shared" si="58"/>
        <v>163.52868000000001</v>
      </c>
      <c r="V453" s="24">
        <v>390</v>
      </c>
      <c r="W453" s="159">
        <v>375</v>
      </c>
      <c r="X453" s="24">
        <f t="shared" si="60"/>
        <v>312.5</v>
      </c>
      <c r="Y453" s="24">
        <f t="shared" si="61"/>
        <v>217.49999999999997</v>
      </c>
      <c r="AB453" s="30">
        <f t="shared" ref="AB453:AB516" si="62">(X453*AB$4-0.75-S453)/S453</f>
        <v>0.10378191764282566</v>
      </c>
      <c r="AC453" s="31">
        <f t="shared" ref="AC453:AC516" si="63">X453*AB$4-0.75-S453</f>
        <v>16.971319999999992</v>
      </c>
      <c r="AD453" s="9" t="s">
        <v>636</v>
      </c>
      <c r="AE453" s="9" t="s">
        <v>647</v>
      </c>
      <c r="AF453" s="9" t="s">
        <v>644</v>
      </c>
    </row>
    <row r="454" spans="2:32">
      <c r="B454" s="45" t="s">
        <v>265</v>
      </c>
      <c r="C454" s="116">
        <v>35467200</v>
      </c>
      <c r="D454" s="19">
        <v>95</v>
      </c>
      <c r="E454" s="19" t="s">
        <v>41</v>
      </c>
      <c r="F454" s="19" t="s">
        <v>0</v>
      </c>
      <c r="G454" s="19" t="s">
        <v>592</v>
      </c>
      <c r="H454" s="19" t="s">
        <v>175</v>
      </c>
      <c r="I454" s="19"/>
      <c r="J454" s="19"/>
      <c r="K454" s="19"/>
      <c r="L454" s="118"/>
      <c r="M454" s="17"/>
      <c r="N454" s="119"/>
      <c r="O454" s="21"/>
      <c r="P454" s="21"/>
      <c r="Q454" s="22">
        <v>255.88</v>
      </c>
      <c r="R454" s="22">
        <v>245.19</v>
      </c>
      <c r="S454" s="22">
        <f t="shared" si="58"/>
        <v>168.20034000000001</v>
      </c>
      <c r="V454" s="24">
        <v>415</v>
      </c>
      <c r="W454" s="117"/>
      <c r="X454" s="24">
        <f t="shared" si="60"/>
        <v>0</v>
      </c>
      <c r="Y454" s="24">
        <f t="shared" si="61"/>
        <v>0</v>
      </c>
      <c r="AB454" s="30">
        <f t="shared" si="62"/>
        <v>-1.0044589683944753</v>
      </c>
      <c r="AC454" s="31">
        <f t="shared" si="63"/>
        <v>-168.95034000000001</v>
      </c>
      <c r="AD454" s="9" t="s">
        <v>636</v>
      </c>
      <c r="AE454" s="9" t="s">
        <v>647</v>
      </c>
      <c r="AF454" s="9" t="s">
        <v>640</v>
      </c>
    </row>
    <row r="455" spans="2:32">
      <c r="B455" s="45" t="s">
        <v>265</v>
      </c>
      <c r="C455" s="19">
        <v>35196500</v>
      </c>
      <c r="D455" s="19">
        <v>99</v>
      </c>
      <c r="E455" s="19" t="s">
        <v>42</v>
      </c>
      <c r="F455" s="19" t="s">
        <v>143</v>
      </c>
      <c r="G455" s="19" t="s">
        <v>592</v>
      </c>
      <c r="H455" s="19" t="s">
        <v>458</v>
      </c>
      <c r="I455" s="19"/>
      <c r="J455" s="19"/>
      <c r="K455" s="19"/>
      <c r="L455" s="135">
        <v>0</v>
      </c>
      <c r="M455" s="17"/>
      <c r="N455" s="29">
        <v>0</v>
      </c>
      <c r="O455" s="21"/>
      <c r="P455" s="21"/>
      <c r="Q455" s="22">
        <v>258.08999999999997</v>
      </c>
      <c r="R455" s="22">
        <v>247.17</v>
      </c>
      <c r="S455" s="22">
        <f t="shared" si="58"/>
        <v>169.55862000000002</v>
      </c>
      <c r="V455" s="24">
        <v>415</v>
      </c>
      <c r="W455" s="159">
        <v>395</v>
      </c>
      <c r="X455" s="24">
        <f t="shared" si="60"/>
        <v>329.16666666666669</v>
      </c>
      <c r="Y455" s="24">
        <f t="shared" si="61"/>
        <v>229.1</v>
      </c>
      <c r="AB455" s="30">
        <f t="shared" si="62"/>
        <v>0.12153936300417305</v>
      </c>
      <c r="AC455" s="31">
        <f t="shared" si="63"/>
        <v>20.608046666666638</v>
      </c>
      <c r="AD455" s="9" t="s">
        <v>1</v>
      </c>
      <c r="AE455" s="9" t="s">
        <v>647</v>
      </c>
      <c r="AF455" s="9" t="s">
        <v>641</v>
      </c>
    </row>
    <row r="456" spans="2:32">
      <c r="B456" s="45"/>
      <c r="C456" s="19">
        <v>35417800</v>
      </c>
      <c r="D456" s="19">
        <v>95</v>
      </c>
      <c r="E456" s="19" t="s">
        <v>42</v>
      </c>
      <c r="F456" s="19" t="s">
        <v>358</v>
      </c>
      <c r="G456" s="19" t="s">
        <v>592</v>
      </c>
      <c r="H456" s="19" t="s">
        <v>458</v>
      </c>
      <c r="I456" s="19"/>
      <c r="J456" s="19"/>
      <c r="K456" s="19"/>
      <c r="L456" s="135">
        <v>0</v>
      </c>
      <c r="M456" s="17"/>
      <c r="N456" s="29">
        <v>0</v>
      </c>
      <c r="O456" s="21"/>
      <c r="P456" s="21"/>
      <c r="Q456" s="22">
        <v>298.33999999999997</v>
      </c>
      <c r="R456" s="22">
        <v>285.66000000000003</v>
      </c>
      <c r="S456" s="22">
        <f t="shared" si="58"/>
        <v>195.96276000000003</v>
      </c>
      <c r="V456" s="24">
        <v>475</v>
      </c>
      <c r="W456" s="159">
        <v>450</v>
      </c>
      <c r="X456" s="24">
        <f t="shared" si="60"/>
        <v>375</v>
      </c>
      <c r="Y456" s="24">
        <f t="shared" si="61"/>
        <v>261</v>
      </c>
      <c r="AB456" s="30">
        <f t="shared" si="62"/>
        <v>0.10607750166409137</v>
      </c>
      <c r="AC456" s="31">
        <f t="shared" si="63"/>
        <v>20.78723999999994</v>
      </c>
      <c r="AD456" s="9" t="s">
        <v>636</v>
      </c>
      <c r="AE456" s="9" t="s">
        <v>647</v>
      </c>
      <c r="AF456" s="9" t="s">
        <v>639</v>
      </c>
    </row>
    <row r="457" spans="2:32">
      <c r="B457" s="45" t="s">
        <v>167</v>
      </c>
      <c r="C457" s="19">
        <v>35424100</v>
      </c>
      <c r="D457" s="19">
        <v>98</v>
      </c>
      <c r="E457" s="19" t="s">
        <v>41</v>
      </c>
      <c r="F457" s="19" t="s">
        <v>0</v>
      </c>
      <c r="G457" s="19" t="s">
        <v>592</v>
      </c>
      <c r="H457" s="19" t="s">
        <v>458</v>
      </c>
      <c r="I457" s="19"/>
      <c r="J457" s="19"/>
      <c r="K457" s="19"/>
      <c r="L457" s="135">
        <v>0</v>
      </c>
      <c r="M457" s="17"/>
      <c r="N457" s="29">
        <v>0</v>
      </c>
      <c r="O457" s="21"/>
      <c r="P457" s="21"/>
      <c r="Q457" s="22">
        <v>256.98</v>
      </c>
      <c r="R457" s="22">
        <v>245.96</v>
      </c>
      <c r="S457" s="22">
        <f t="shared" si="58"/>
        <v>168.72856000000002</v>
      </c>
      <c r="V457" s="24">
        <v>415</v>
      </c>
      <c r="W457" s="159">
        <v>395</v>
      </c>
      <c r="X457" s="24">
        <f t="shared" si="60"/>
        <v>329.16666666666669</v>
      </c>
      <c r="Y457" s="24">
        <f t="shared" si="61"/>
        <v>229.1</v>
      </c>
      <c r="AB457" s="30">
        <f t="shared" si="62"/>
        <v>0.1270567748973063</v>
      </c>
      <c r="AC457" s="31">
        <f t="shared" si="63"/>
        <v>21.438106666666641</v>
      </c>
      <c r="AD457" s="9" t="s">
        <v>1</v>
      </c>
      <c r="AE457" s="9" t="s">
        <v>650</v>
      </c>
      <c r="AF457" s="9" t="s">
        <v>639</v>
      </c>
    </row>
    <row r="458" spans="2:32">
      <c r="B458" s="45" t="s">
        <v>266</v>
      </c>
      <c r="C458" s="19">
        <v>35401100</v>
      </c>
      <c r="D458" s="19">
        <v>100</v>
      </c>
      <c r="E458" s="19" t="s">
        <v>42</v>
      </c>
      <c r="F458" s="19" t="s">
        <v>0</v>
      </c>
      <c r="G458" s="19" t="s">
        <v>592</v>
      </c>
      <c r="H458" s="19" t="s">
        <v>175</v>
      </c>
      <c r="I458" s="19"/>
      <c r="J458" s="19">
        <v>2</v>
      </c>
      <c r="K458" s="19">
        <v>2</v>
      </c>
      <c r="L458" s="135">
        <v>0</v>
      </c>
      <c r="M458" s="139">
        <v>4</v>
      </c>
      <c r="N458" s="29">
        <v>0</v>
      </c>
      <c r="O458" s="21"/>
      <c r="P458" s="21"/>
      <c r="Q458" s="22">
        <v>258.08999999999997</v>
      </c>
      <c r="R458" s="22">
        <v>247.05</v>
      </c>
      <c r="S458" s="22">
        <f t="shared" ref="S458:S521" si="64">R458*S$4</f>
        <v>169.47630000000001</v>
      </c>
      <c r="V458" s="24">
        <v>415</v>
      </c>
      <c r="W458" s="159">
        <v>390</v>
      </c>
      <c r="X458" s="24">
        <f t="shared" si="60"/>
        <v>325</v>
      </c>
      <c r="Y458" s="24">
        <f t="shared" si="61"/>
        <v>226.2</v>
      </c>
      <c r="AB458" s="30">
        <f t="shared" si="62"/>
        <v>0.1078245158762611</v>
      </c>
      <c r="AC458" s="31">
        <f t="shared" si="63"/>
        <v>18.273699999999991</v>
      </c>
      <c r="AD458" s="9" t="s">
        <v>636</v>
      </c>
      <c r="AE458" s="9" t="s">
        <v>647</v>
      </c>
      <c r="AF458" s="9" t="s">
        <v>645</v>
      </c>
    </row>
    <row r="459" spans="2:32">
      <c r="B459" s="9" t="s">
        <v>267</v>
      </c>
      <c r="C459" s="47">
        <v>3546310</v>
      </c>
      <c r="D459" s="19">
        <v>108</v>
      </c>
      <c r="E459" s="19" t="s">
        <v>162</v>
      </c>
      <c r="F459" s="19" t="s">
        <v>143</v>
      </c>
      <c r="G459" s="19" t="s">
        <v>592</v>
      </c>
      <c r="H459" s="19" t="s">
        <v>280</v>
      </c>
      <c r="I459" s="19"/>
      <c r="J459" s="27">
        <v>4</v>
      </c>
      <c r="K459" s="27">
        <v>4</v>
      </c>
      <c r="L459" s="135">
        <v>0</v>
      </c>
      <c r="M459" s="139">
        <v>4</v>
      </c>
      <c r="N459" s="29">
        <v>0</v>
      </c>
      <c r="O459" s="98"/>
      <c r="P459" s="98"/>
      <c r="Q459" s="22">
        <v>228.18</v>
      </c>
      <c r="R459" s="22">
        <v>218.63</v>
      </c>
      <c r="S459" s="22">
        <f t="shared" si="64"/>
        <v>149.98018000000002</v>
      </c>
      <c r="T459" s="43"/>
      <c r="V459" s="24">
        <v>365</v>
      </c>
      <c r="W459" s="159">
        <v>345</v>
      </c>
      <c r="X459" s="24">
        <f t="shared" si="60"/>
        <v>287.5</v>
      </c>
      <c r="Y459" s="24">
        <f t="shared" si="61"/>
        <v>200.1</v>
      </c>
      <c r="AB459" s="30">
        <f t="shared" si="62"/>
        <v>0.10681291354630978</v>
      </c>
      <c r="AC459" s="31">
        <f t="shared" si="63"/>
        <v>16.019819999999982</v>
      </c>
      <c r="AD459" s="9" t="s">
        <v>643</v>
      </c>
      <c r="AE459" s="9" t="s">
        <v>647</v>
      </c>
      <c r="AF459" s="9" t="s">
        <v>641</v>
      </c>
    </row>
    <row r="460" spans="2:32">
      <c r="B460" s="9"/>
      <c r="C460" s="47">
        <v>3541740</v>
      </c>
      <c r="D460" s="19">
        <v>108</v>
      </c>
      <c r="E460" s="19" t="s">
        <v>162</v>
      </c>
      <c r="F460" s="19" t="s">
        <v>143</v>
      </c>
      <c r="G460" s="19" t="s">
        <v>592</v>
      </c>
      <c r="H460" s="17" t="s">
        <v>458</v>
      </c>
      <c r="I460" s="19"/>
      <c r="L460" s="135"/>
      <c r="M460" s="17"/>
      <c r="N460" s="29">
        <v>0</v>
      </c>
      <c r="O460" s="98"/>
      <c r="P460" s="98"/>
      <c r="R460" s="22">
        <v>218.63</v>
      </c>
      <c r="S460" s="22">
        <f t="shared" si="64"/>
        <v>149.98018000000002</v>
      </c>
      <c r="T460" s="43"/>
      <c r="W460" s="160">
        <v>355</v>
      </c>
      <c r="X460" s="24">
        <f t="shared" si="60"/>
        <v>295.83333333333337</v>
      </c>
      <c r="Y460" s="24">
        <f t="shared" si="61"/>
        <v>205.89999999999998</v>
      </c>
      <c r="AB460" s="30">
        <f t="shared" si="62"/>
        <v>0.13903939396081083</v>
      </c>
      <c r="AC460" s="31">
        <f t="shared" si="63"/>
        <v>20.853153333333324</v>
      </c>
      <c r="AD460" s="9" t="s">
        <v>1</v>
      </c>
      <c r="AE460" s="9" t="s">
        <v>650</v>
      </c>
      <c r="AF460" s="9" t="s">
        <v>642</v>
      </c>
    </row>
    <row r="461" spans="2:32">
      <c r="B461" s="9" t="s">
        <v>268</v>
      </c>
      <c r="C461" s="47">
        <v>35459600</v>
      </c>
      <c r="D461" s="19">
        <v>107</v>
      </c>
      <c r="E461" s="19" t="s">
        <v>41</v>
      </c>
      <c r="F461" s="19" t="s">
        <v>0</v>
      </c>
      <c r="G461" s="19" t="s">
        <v>592</v>
      </c>
      <c r="H461" s="19" t="s">
        <v>175</v>
      </c>
      <c r="I461" s="19">
        <v>4</v>
      </c>
      <c r="J461" s="19">
        <v>7</v>
      </c>
      <c r="K461" s="19">
        <v>6</v>
      </c>
      <c r="L461" s="135">
        <v>4</v>
      </c>
      <c r="M461" s="17"/>
      <c r="N461" s="29">
        <v>0</v>
      </c>
      <c r="O461" s="21"/>
      <c r="P461" s="21"/>
      <c r="Q461" s="22">
        <v>245.54</v>
      </c>
      <c r="R461" s="22">
        <v>237.65</v>
      </c>
      <c r="S461" s="22">
        <f t="shared" si="64"/>
        <v>163.02790000000002</v>
      </c>
      <c r="T461" s="18">
        <v>168.44</v>
      </c>
      <c r="V461" s="24">
        <v>385</v>
      </c>
      <c r="W461" s="159">
        <v>365</v>
      </c>
      <c r="X461" s="24">
        <f t="shared" si="60"/>
        <v>304.16666666666669</v>
      </c>
      <c r="Y461" s="24">
        <f t="shared" si="61"/>
        <v>211.7</v>
      </c>
      <c r="AB461" s="30">
        <f t="shared" si="62"/>
        <v>7.7525176161053658E-2</v>
      </c>
      <c r="AC461" s="31">
        <f t="shared" si="63"/>
        <v>12.638766666666641</v>
      </c>
      <c r="AD461" s="9" t="s">
        <v>636</v>
      </c>
      <c r="AE461" s="9" t="s">
        <v>1</v>
      </c>
      <c r="AF461" s="9" t="s">
        <v>651</v>
      </c>
    </row>
    <row r="462" spans="2:32">
      <c r="B462" s="9"/>
      <c r="C462" s="47">
        <v>35421700</v>
      </c>
      <c r="D462" s="19">
        <v>111</v>
      </c>
      <c r="E462" s="19" t="s">
        <v>41</v>
      </c>
      <c r="F462" s="19" t="s">
        <v>354</v>
      </c>
      <c r="G462" s="19" t="s">
        <v>592</v>
      </c>
      <c r="H462" s="17" t="s">
        <v>458</v>
      </c>
      <c r="I462" s="19"/>
      <c r="J462" s="19"/>
      <c r="K462" s="19"/>
      <c r="L462" s="135">
        <v>0</v>
      </c>
      <c r="M462" s="17"/>
      <c r="N462" s="29">
        <v>0</v>
      </c>
      <c r="O462" s="21"/>
      <c r="P462" s="21"/>
      <c r="Q462" s="22">
        <v>295.01</v>
      </c>
      <c r="R462" s="22">
        <v>282.56</v>
      </c>
      <c r="S462" s="22">
        <f t="shared" si="64"/>
        <v>193.83616000000001</v>
      </c>
      <c r="V462" s="24">
        <v>470</v>
      </c>
      <c r="W462" s="159">
        <v>450</v>
      </c>
      <c r="X462" s="24">
        <f t="shared" si="60"/>
        <v>375</v>
      </c>
      <c r="Y462" s="24">
        <f t="shared" si="61"/>
        <v>261</v>
      </c>
      <c r="AB462" s="30">
        <f t="shared" si="62"/>
        <v>0.11821241196688979</v>
      </c>
      <c r="AC462" s="31">
        <f t="shared" si="63"/>
        <v>22.913839999999965</v>
      </c>
      <c r="AD462" s="9" t="s">
        <v>1</v>
      </c>
      <c r="AE462" s="9" t="s">
        <v>647</v>
      </c>
      <c r="AF462" s="9" t="s">
        <v>642</v>
      </c>
    </row>
    <row r="463" spans="2:32">
      <c r="B463" s="9" t="s">
        <v>269</v>
      </c>
      <c r="C463" s="47">
        <v>35455700</v>
      </c>
      <c r="D463" s="19">
        <v>109</v>
      </c>
      <c r="E463" s="19" t="s">
        <v>162</v>
      </c>
      <c r="F463" s="19" t="s">
        <v>0</v>
      </c>
      <c r="G463" s="19" t="s">
        <v>592</v>
      </c>
      <c r="H463" s="19" t="s">
        <v>175</v>
      </c>
      <c r="I463" s="19">
        <v>4</v>
      </c>
      <c r="J463" s="19"/>
      <c r="K463" s="19"/>
      <c r="L463" s="135">
        <v>4</v>
      </c>
      <c r="M463" s="17"/>
      <c r="N463" s="29">
        <v>0</v>
      </c>
      <c r="O463" s="21"/>
      <c r="P463" s="21"/>
      <c r="Q463" s="22">
        <v>273.97000000000003</v>
      </c>
      <c r="R463" s="22">
        <v>262.45</v>
      </c>
      <c r="S463" s="22">
        <f t="shared" si="64"/>
        <v>180.04070000000002</v>
      </c>
      <c r="T463" s="18">
        <v>187.95</v>
      </c>
      <c r="V463" s="24">
        <v>420</v>
      </c>
      <c r="W463" s="159">
        <v>415</v>
      </c>
      <c r="X463" s="24">
        <f t="shared" si="60"/>
        <v>345.83333333333337</v>
      </c>
      <c r="Y463" s="24">
        <f t="shared" si="61"/>
        <v>240.7</v>
      </c>
      <c r="AB463" s="30">
        <f t="shared" si="62"/>
        <v>0.10993421672618095</v>
      </c>
      <c r="AC463" s="31">
        <f t="shared" si="63"/>
        <v>19.792633333333328</v>
      </c>
      <c r="AD463" s="9" t="s">
        <v>635</v>
      </c>
      <c r="AE463" s="9" t="s">
        <v>650</v>
      </c>
      <c r="AF463" s="9" t="s">
        <v>651</v>
      </c>
    </row>
    <row r="464" spans="2:32">
      <c r="B464" s="9" t="s">
        <v>168</v>
      </c>
      <c r="C464" s="47">
        <v>35467300</v>
      </c>
      <c r="D464" s="19">
        <v>96</v>
      </c>
      <c r="E464" s="19" t="s">
        <v>41</v>
      </c>
      <c r="F464" s="19" t="s">
        <v>0</v>
      </c>
      <c r="G464" s="19" t="s">
        <v>592</v>
      </c>
      <c r="H464" s="19" t="s">
        <v>175</v>
      </c>
      <c r="I464" s="19"/>
      <c r="J464" s="19">
        <v>4</v>
      </c>
      <c r="K464" s="19">
        <v>4</v>
      </c>
      <c r="L464" s="135">
        <v>0</v>
      </c>
      <c r="M464" s="17"/>
      <c r="N464" s="29">
        <v>0</v>
      </c>
      <c r="O464" s="21"/>
      <c r="P464" s="21"/>
      <c r="Q464" s="22">
        <v>276.18</v>
      </c>
      <c r="R464" s="22">
        <v>264.68</v>
      </c>
      <c r="S464" s="22">
        <f t="shared" si="64"/>
        <v>181.57048000000003</v>
      </c>
      <c r="V464" s="24">
        <v>425</v>
      </c>
      <c r="W464" s="159">
        <v>420</v>
      </c>
      <c r="X464" s="24">
        <f t="shared" si="60"/>
        <v>350</v>
      </c>
      <c r="Y464" s="24">
        <f t="shared" si="61"/>
        <v>243.6</v>
      </c>
      <c r="AB464" s="30">
        <f t="shared" si="62"/>
        <v>0.11389252261711245</v>
      </c>
      <c r="AC464" s="31">
        <f t="shared" si="63"/>
        <v>20.679519999999968</v>
      </c>
      <c r="AD464" s="9" t="s">
        <v>636</v>
      </c>
      <c r="AE464" s="9" t="s">
        <v>650</v>
      </c>
      <c r="AF464" s="9" t="s">
        <v>645</v>
      </c>
    </row>
    <row r="465" spans="1:32">
      <c r="B465" s="16" t="s">
        <v>689</v>
      </c>
      <c r="C465" s="47"/>
      <c r="D465" s="19"/>
      <c r="E465" s="19"/>
      <c r="F465" s="19"/>
      <c r="G465" s="19"/>
      <c r="H465" s="19"/>
      <c r="I465" s="19"/>
      <c r="J465" s="19"/>
      <c r="K465" s="19"/>
      <c r="L465" s="17"/>
      <c r="M465" s="17"/>
      <c r="N465" s="21"/>
      <c r="O465" s="21"/>
      <c r="P465" s="21"/>
      <c r="S465" s="22"/>
      <c r="AB465" s="30"/>
      <c r="AC465" s="31"/>
    </row>
    <row r="466" spans="1:32">
      <c r="A466" s="10" t="s">
        <v>904</v>
      </c>
      <c r="B466" s="9" t="s">
        <v>905</v>
      </c>
      <c r="C466" s="47">
        <v>3544520</v>
      </c>
      <c r="D466" s="19">
        <v>119</v>
      </c>
      <c r="E466" s="19" t="s">
        <v>40</v>
      </c>
      <c r="F466" s="19" t="s">
        <v>143</v>
      </c>
      <c r="G466" s="19" t="s">
        <v>592</v>
      </c>
      <c r="H466" s="19" t="s">
        <v>604</v>
      </c>
      <c r="I466" s="19"/>
      <c r="J466" s="19"/>
      <c r="K466" s="19"/>
      <c r="L466" s="135">
        <v>0</v>
      </c>
      <c r="M466" s="17"/>
      <c r="N466" s="130">
        <v>0</v>
      </c>
      <c r="O466" s="21"/>
      <c r="P466" s="21"/>
      <c r="R466" s="22">
        <v>320.54000000000002</v>
      </c>
      <c r="S466" s="22">
        <f t="shared" si="64"/>
        <v>219.89044000000004</v>
      </c>
      <c r="W466" s="159">
        <v>500</v>
      </c>
      <c r="X466" s="24">
        <f>W466/1.2</f>
        <v>416.66666666666669</v>
      </c>
      <c r="Y466" s="24">
        <f t="shared" ref="Y466" si="65">W466*AB$4</f>
        <v>290</v>
      </c>
      <c r="AB466" s="30">
        <f t="shared" si="62"/>
        <v>9.5621377021514048E-2</v>
      </c>
      <c r="AC466" s="31">
        <f t="shared" si="63"/>
        <v>21.026226666666616</v>
      </c>
      <c r="AD466" s="9" t="s">
        <v>918</v>
      </c>
    </row>
    <row r="467" spans="1:32">
      <c r="B467" s="9" t="s">
        <v>447</v>
      </c>
      <c r="C467" s="47">
        <v>4320000</v>
      </c>
      <c r="D467" s="19">
        <v>102</v>
      </c>
      <c r="E467" s="19" t="s">
        <v>41</v>
      </c>
      <c r="F467" s="19" t="s">
        <v>0</v>
      </c>
      <c r="G467" s="19" t="s">
        <v>592</v>
      </c>
      <c r="H467" s="19" t="s">
        <v>175</v>
      </c>
      <c r="I467" s="19"/>
      <c r="J467" s="19">
        <v>4</v>
      </c>
      <c r="K467" s="19"/>
      <c r="L467" s="135">
        <v>4</v>
      </c>
      <c r="M467" s="17"/>
      <c r="N467" s="29">
        <v>4</v>
      </c>
      <c r="O467" s="21"/>
      <c r="P467" s="21"/>
      <c r="Q467" s="22">
        <v>311.26</v>
      </c>
      <c r="R467" s="22">
        <v>298.02999999999997</v>
      </c>
      <c r="S467" s="22">
        <f t="shared" si="64"/>
        <v>204.44857999999999</v>
      </c>
      <c r="V467" s="24">
        <v>475</v>
      </c>
      <c r="W467" s="159">
        <v>460</v>
      </c>
      <c r="X467" s="24">
        <f t="shared" ref="X467:X489" si="66">W467/1.2</f>
        <v>383.33333333333337</v>
      </c>
      <c r="Y467" s="24">
        <f t="shared" ref="Y467:Y489" si="67">W467*AB$4</f>
        <v>266.79999999999995</v>
      </c>
      <c r="AB467" s="30">
        <f t="shared" si="62"/>
        <v>8.3809598155846085E-2</v>
      </c>
      <c r="AC467" s="31">
        <f t="shared" si="63"/>
        <v>17.13475333333335</v>
      </c>
      <c r="AD467" s="9" t="s">
        <v>635</v>
      </c>
      <c r="AE467" s="9" t="s">
        <v>647</v>
      </c>
      <c r="AF467" s="9" t="s">
        <v>640</v>
      </c>
    </row>
    <row r="468" spans="1:32">
      <c r="B468" s="9" t="s">
        <v>271</v>
      </c>
      <c r="C468" s="47">
        <v>3541700</v>
      </c>
      <c r="D468" s="19">
        <v>109</v>
      </c>
      <c r="E468" s="19" t="s">
        <v>162</v>
      </c>
      <c r="F468" s="19" t="s">
        <v>143</v>
      </c>
      <c r="G468" s="19" t="s">
        <v>592</v>
      </c>
      <c r="H468" s="19" t="s">
        <v>458</v>
      </c>
      <c r="I468" s="19">
        <v>4</v>
      </c>
      <c r="J468" s="19"/>
      <c r="K468" s="19"/>
      <c r="L468" s="135">
        <v>8</v>
      </c>
      <c r="M468" s="17"/>
      <c r="N468" s="29">
        <v>0</v>
      </c>
      <c r="O468" s="21"/>
      <c r="P468" s="21"/>
      <c r="Q468" s="22">
        <v>293.91000000000003</v>
      </c>
      <c r="R468" s="22">
        <v>278.73</v>
      </c>
      <c r="S468" s="22">
        <f>R468*S$4</f>
        <v>191.20878000000002</v>
      </c>
      <c r="T468" s="18">
        <v>201.62</v>
      </c>
      <c r="V468" s="24">
        <v>460</v>
      </c>
      <c r="W468" s="159">
        <v>430</v>
      </c>
      <c r="X468" s="24">
        <f>W468/1.2</f>
        <v>358.33333333333337</v>
      </c>
      <c r="Y468" s="24">
        <f>W468*AB$4</f>
        <v>249.39999999999998</v>
      </c>
      <c r="AB468" s="30">
        <f>(X468*AB$4-0.75-S468)/S468</f>
        <v>8.3022094138843011E-2</v>
      </c>
      <c r="AC468" s="31">
        <f>X468*AB$4-0.75-S468</f>
        <v>15.874553333333324</v>
      </c>
      <c r="AD468" s="9" t="s">
        <v>1</v>
      </c>
      <c r="AE468" s="9" t="s">
        <v>650</v>
      </c>
      <c r="AF468" s="9" t="s">
        <v>639</v>
      </c>
    </row>
    <row r="469" spans="1:32">
      <c r="B469" s="9"/>
      <c r="C469" s="47">
        <v>3545790</v>
      </c>
      <c r="D469" s="19">
        <v>109</v>
      </c>
      <c r="E469" s="19" t="s">
        <v>162</v>
      </c>
      <c r="F469" s="19" t="s">
        <v>143</v>
      </c>
      <c r="G469" s="19" t="s">
        <v>592</v>
      </c>
      <c r="H469" s="19" t="s">
        <v>175</v>
      </c>
      <c r="I469" s="19">
        <v>8</v>
      </c>
      <c r="J469" s="19">
        <v>7</v>
      </c>
      <c r="K469" s="19">
        <v>3</v>
      </c>
      <c r="L469" s="135"/>
      <c r="M469" s="17"/>
      <c r="N469" s="29">
        <v>0</v>
      </c>
      <c r="O469" s="21"/>
      <c r="P469" s="21"/>
      <c r="Q469" s="22">
        <v>293.91000000000003</v>
      </c>
      <c r="R469" s="22">
        <v>278.73</v>
      </c>
      <c r="S469" s="22">
        <f t="shared" si="64"/>
        <v>191.20878000000002</v>
      </c>
      <c r="T469" s="18">
        <v>201.62</v>
      </c>
      <c r="V469" s="24">
        <v>450</v>
      </c>
      <c r="W469" s="160">
        <v>440</v>
      </c>
      <c r="X469" s="24">
        <f t="shared" si="66"/>
        <v>366.66666666666669</v>
      </c>
      <c r="Y469" s="24">
        <f t="shared" si="67"/>
        <v>255.2</v>
      </c>
      <c r="AB469" s="30">
        <f t="shared" si="62"/>
        <v>0.10829987339842154</v>
      </c>
      <c r="AC469" s="31">
        <f t="shared" si="63"/>
        <v>20.707886666666639</v>
      </c>
      <c r="AD469" s="9" t="s">
        <v>636</v>
      </c>
      <c r="AE469" s="9" t="s">
        <v>1</v>
      </c>
      <c r="AF469" s="9" t="s">
        <v>651</v>
      </c>
    </row>
    <row r="470" spans="1:32">
      <c r="B470" s="9" t="s">
        <v>272</v>
      </c>
      <c r="C470" s="47">
        <v>1544799</v>
      </c>
      <c r="D470" s="19">
        <v>111</v>
      </c>
      <c r="E470" s="19" t="s">
        <v>42</v>
      </c>
      <c r="F470" s="19" t="s">
        <v>143</v>
      </c>
      <c r="G470" s="19" t="s">
        <v>592</v>
      </c>
      <c r="H470" s="19" t="s">
        <v>175</v>
      </c>
      <c r="I470" s="19"/>
      <c r="J470" s="19">
        <v>8</v>
      </c>
      <c r="K470" s="19">
        <v>4</v>
      </c>
      <c r="L470" s="135">
        <v>4</v>
      </c>
      <c r="M470" s="17"/>
      <c r="N470" s="29">
        <v>4</v>
      </c>
      <c r="O470" s="21"/>
      <c r="P470" s="21"/>
      <c r="Q470" s="22">
        <v>352.61</v>
      </c>
      <c r="R470" s="22">
        <v>334.21</v>
      </c>
      <c r="S470" s="22">
        <f t="shared" si="64"/>
        <v>229.26805999999999</v>
      </c>
      <c r="V470" s="24">
        <v>530</v>
      </c>
      <c r="W470" s="159">
        <v>510</v>
      </c>
      <c r="X470" s="24">
        <f t="shared" si="66"/>
        <v>425</v>
      </c>
      <c r="Y470" s="24">
        <f t="shared" si="67"/>
        <v>295.79999999999995</v>
      </c>
      <c r="AB470" s="30">
        <f t="shared" si="62"/>
        <v>7.1889385726036065E-2</v>
      </c>
      <c r="AC470" s="31">
        <f t="shared" si="63"/>
        <v>16.48193999999998</v>
      </c>
      <c r="AD470" s="9" t="s">
        <v>1</v>
      </c>
      <c r="AE470" s="9" t="s">
        <v>1</v>
      </c>
      <c r="AF470" s="9" t="s">
        <v>644</v>
      </c>
    </row>
    <row r="471" spans="1:32">
      <c r="B471" s="9" t="s">
        <v>273</v>
      </c>
      <c r="C471" s="47">
        <v>3545830</v>
      </c>
      <c r="D471" s="19">
        <v>109</v>
      </c>
      <c r="E471" s="19" t="s">
        <v>41</v>
      </c>
      <c r="F471" s="19"/>
      <c r="G471" s="19" t="s">
        <v>592</v>
      </c>
      <c r="H471" s="19" t="s">
        <v>175</v>
      </c>
      <c r="I471" s="19">
        <v>4</v>
      </c>
      <c r="J471" s="19">
        <v>8</v>
      </c>
      <c r="K471" s="19">
        <v>8</v>
      </c>
      <c r="L471" s="135">
        <v>4</v>
      </c>
      <c r="M471" s="17"/>
      <c r="N471" s="29">
        <v>0</v>
      </c>
      <c r="O471" s="21"/>
      <c r="P471" s="21"/>
      <c r="Q471" s="22">
        <v>320.49</v>
      </c>
      <c r="R471" s="22">
        <v>307</v>
      </c>
      <c r="S471" s="22">
        <f t="shared" si="64"/>
        <v>210.602</v>
      </c>
      <c r="T471" s="18">
        <v>219.86</v>
      </c>
      <c r="V471" s="24">
        <v>490</v>
      </c>
      <c r="W471" s="159">
        <v>470</v>
      </c>
      <c r="X471" s="24">
        <f t="shared" si="66"/>
        <v>391.66666666666669</v>
      </c>
      <c r="Y471" s="24">
        <f t="shared" si="67"/>
        <v>272.59999999999997</v>
      </c>
      <c r="AB471" s="30">
        <f t="shared" si="62"/>
        <v>7.5092670851495485E-2</v>
      </c>
      <c r="AC471" s="31">
        <f t="shared" si="63"/>
        <v>15.814666666666653</v>
      </c>
      <c r="AD471" s="9" t="s">
        <v>636</v>
      </c>
      <c r="AE471" s="9" t="s">
        <v>647</v>
      </c>
      <c r="AF471" s="9" t="s">
        <v>645</v>
      </c>
    </row>
    <row r="472" spans="1:32">
      <c r="B472" s="9" t="s">
        <v>274</v>
      </c>
      <c r="C472" s="47">
        <v>3545710</v>
      </c>
      <c r="D472" s="19">
        <v>116</v>
      </c>
      <c r="E472" s="19" t="s">
        <v>41</v>
      </c>
      <c r="F472" s="19" t="s">
        <v>143</v>
      </c>
      <c r="G472" s="19" t="s">
        <v>592</v>
      </c>
      <c r="H472" s="19" t="s">
        <v>175</v>
      </c>
      <c r="I472" s="19">
        <v>4</v>
      </c>
      <c r="J472" s="19">
        <v>5</v>
      </c>
      <c r="K472" s="19">
        <v>4</v>
      </c>
      <c r="L472" s="135">
        <v>4</v>
      </c>
      <c r="M472" s="17"/>
      <c r="N472" s="29">
        <v>0</v>
      </c>
      <c r="O472" s="98"/>
      <c r="P472" s="98"/>
      <c r="Q472" s="22">
        <v>399.14</v>
      </c>
      <c r="R472" s="22">
        <v>382.11</v>
      </c>
      <c r="S472" s="22">
        <f t="shared" si="64"/>
        <v>262.12746000000004</v>
      </c>
      <c r="T472" s="18">
        <v>273.81</v>
      </c>
      <c r="V472" s="24">
        <v>610</v>
      </c>
      <c r="W472" s="159">
        <v>580</v>
      </c>
      <c r="X472" s="24">
        <f t="shared" si="66"/>
        <v>483.33333333333337</v>
      </c>
      <c r="Y472" s="24">
        <f t="shared" si="67"/>
        <v>336.4</v>
      </c>
      <c r="AB472" s="30">
        <f t="shared" si="62"/>
        <v>6.6593073969942976E-2</v>
      </c>
      <c r="AC472" s="31">
        <f t="shared" si="63"/>
        <v>17.455873333333273</v>
      </c>
      <c r="AD472" s="9" t="s">
        <v>1</v>
      </c>
      <c r="AE472" s="9" t="s">
        <v>650</v>
      </c>
      <c r="AF472" s="9" t="s">
        <v>653</v>
      </c>
    </row>
    <row r="473" spans="1:32">
      <c r="B473" s="9" t="s">
        <v>603</v>
      </c>
      <c r="C473" s="47">
        <v>3542160</v>
      </c>
      <c r="D473" s="19">
        <v>100</v>
      </c>
      <c r="E473" s="19" t="s">
        <v>41</v>
      </c>
      <c r="F473" s="19" t="s">
        <v>143</v>
      </c>
      <c r="G473" s="19" t="s">
        <v>592</v>
      </c>
      <c r="H473" s="19" t="s">
        <v>458</v>
      </c>
      <c r="I473" s="19"/>
      <c r="J473" s="19"/>
      <c r="K473" s="19"/>
      <c r="L473" s="135">
        <v>0</v>
      </c>
      <c r="M473" s="17"/>
      <c r="N473" s="29">
        <v>0</v>
      </c>
      <c r="O473" s="21"/>
      <c r="P473" s="21"/>
      <c r="Q473" s="22">
        <v>279.51</v>
      </c>
      <c r="R473" s="22">
        <v>267.75</v>
      </c>
      <c r="S473" s="22">
        <f t="shared" si="64"/>
        <v>183.6765</v>
      </c>
      <c r="V473" s="24">
        <v>450</v>
      </c>
      <c r="W473" s="159">
        <v>430</v>
      </c>
      <c r="X473" s="24">
        <f t="shared" si="66"/>
        <v>358.33333333333337</v>
      </c>
      <c r="Y473" s="24">
        <f t="shared" si="67"/>
        <v>249.39999999999998</v>
      </c>
      <c r="AB473" s="30">
        <f t="shared" si="62"/>
        <v>0.12743510102453681</v>
      </c>
      <c r="AC473" s="31">
        <f t="shared" si="63"/>
        <v>23.406833333333338</v>
      </c>
      <c r="AD473" s="9" t="s">
        <v>1</v>
      </c>
      <c r="AE473" s="9" t="s">
        <v>650</v>
      </c>
      <c r="AF473" s="9" t="s">
        <v>641</v>
      </c>
    </row>
    <row r="474" spans="1:32">
      <c r="B474" s="9" t="s">
        <v>465</v>
      </c>
      <c r="C474" s="47">
        <v>3507260</v>
      </c>
      <c r="D474" s="19">
        <v>103</v>
      </c>
      <c r="E474" s="19" t="s">
        <v>42</v>
      </c>
      <c r="F474" s="19" t="s">
        <v>143</v>
      </c>
      <c r="G474" s="19" t="s">
        <v>592</v>
      </c>
      <c r="H474" s="19" t="s">
        <v>175</v>
      </c>
      <c r="I474" s="19"/>
      <c r="J474" s="19"/>
      <c r="K474" s="19"/>
      <c r="L474" s="135">
        <v>0</v>
      </c>
      <c r="M474" s="17"/>
      <c r="N474" s="29">
        <v>0</v>
      </c>
      <c r="O474" s="21"/>
      <c r="P474" s="21"/>
      <c r="Q474" s="22">
        <v>317.54000000000002</v>
      </c>
      <c r="R474" s="22">
        <v>304.02999999999997</v>
      </c>
      <c r="S474" s="22">
        <f t="shared" si="64"/>
        <v>208.56458000000001</v>
      </c>
      <c r="V474" s="24">
        <v>505</v>
      </c>
      <c r="W474" s="159">
        <v>480</v>
      </c>
      <c r="X474" s="24">
        <f t="shared" si="66"/>
        <v>400</v>
      </c>
      <c r="Y474" s="24">
        <f t="shared" si="67"/>
        <v>278.39999999999998</v>
      </c>
      <c r="AB474" s="30">
        <f t="shared" si="62"/>
        <v>0.10876928383525124</v>
      </c>
      <c r="AC474" s="31">
        <f t="shared" si="63"/>
        <v>22.685419999999965</v>
      </c>
      <c r="AD474" s="9" t="s">
        <v>1</v>
      </c>
      <c r="AE474" s="9" t="s">
        <v>1</v>
      </c>
      <c r="AF474" s="9" t="s">
        <v>645</v>
      </c>
    </row>
    <row r="475" spans="1:32">
      <c r="B475" s="9" t="s">
        <v>275</v>
      </c>
      <c r="C475" s="47">
        <v>1544796</v>
      </c>
      <c r="D475" s="19">
        <v>105</v>
      </c>
      <c r="E475" s="19" t="s">
        <v>41</v>
      </c>
      <c r="F475" s="19" t="s">
        <v>143</v>
      </c>
      <c r="G475" s="19" t="s">
        <v>592</v>
      </c>
      <c r="H475" s="19" t="s">
        <v>175</v>
      </c>
      <c r="I475" s="19">
        <v>4</v>
      </c>
      <c r="J475" s="19">
        <v>6</v>
      </c>
      <c r="K475" s="19"/>
      <c r="L475" s="135">
        <v>4</v>
      </c>
      <c r="M475" s="17"/>
      <c r="N475" s="29">
        <v>0</v>
      </c>
      <c r="O475" s="21"/>
      <c r="P475" s="21"/>
      <c r="Q475" s="22">
        <v>330.09</v>
      </c>
      <c r="R475" s="22">
        <v>316.19</v>
      </c>
      <c r="S475" s="22">
        <f t="shared" si="64"/>
        <v>216.90634000000003</v>
      </c>
      <c r="T475" s="18">
        <v>226.44</v>
      </c>
      <c r="V475" s="24">
        <v>500</v>
      </c>
      <c r="W475" s="159">
        <v>485</v>
      </c>
      <c r="X475" s="24">
        <f t="shared" si="66"/>
        <v>404.16666666666669</v>
      </c>
      <c r="Y475" s="24">
        <f t="shared" si="67"/>
        <v>281.29999999999995</v>
      </c>
      <c r="AB475" s="30">
        <f t="shared" si="62"/>
        <v>7.726987909466651E-2</v>
      </c>
      <c r="AC475" s="31">
        <f t="shared" si="63"/>
        <v>16.760326666666629</v>
      </c>
      <c r="AD475" s="9" t="s">
        <v>636</v>
      </c>
      <c r="AE475" s="9" t="s">
        <v>650</v>
      </c>
      <c r="AF475" s="9" t="s">
        <v>644</v>
      </c>
    </row>
    <row r="476" spans="1:32">
      <c r="B476" s="9" t="s">
        <v>276</v>
      </c>
      <c r="C476" s="47">
        <v>3540280</v>
      </c>
      <c r="D476" s="19">
        <v>108</v>
      </c>
      <c r="E476" s="19" t="s">
        <v>40</v>
      </c>
      <c r="F476" s="19" t="s">
        <v>143</v>
      </c>
      <c r="G476" s="19" t="s">
        <v>592</v>
      </c>
      <c r="H476" s="19" t="s">
        <v>116</v>
      </c>
      <c r="I476" s="19"/>
      <c r="J476" s="19">
        <v>4</v>
      </c>
      <c r="K476" s="19">
        <v>4</v>
      </c>
      <c r="L476" s="135">
        <v>0</v>
      </c>
      <c r="M476" s="139">
        <v>4</v>
      </c>
      <c r="N476" s="29">
        <v>0</v>
      </c>
      <c r="O476" s="21"/>
      <c r="P476" s="21"/>
      <c r="Q476" s="22">
        <v>293.17</v>
      </c>
      <c r="R476" s="22">
        <v>280.86</v>
      </c>
      <c r="S476" s="22">
        <f t="shared" si="64"/>
        <v>192.66996000000003</v>
      </c>
      <c r="V476" s="24">
        <v>460</v>
      </c>
      <c r="W476" s="159">
        <v>435</v>
      </c>
      <c r="X476" s="24">
        <f t="shared" si="66"/>
        <v>362.5</v>
      </c>
      <c r="Y476" s="24">
        <f t="shared" si="67"/>
        <v>252.29999999999998</v>
      </c>
      <c r="AB476" s="30">
        <f t="shared" si="62"/>
        <v>8.7351655649899634E-2</v>
      </c>
      <c r="AC476" s="31">
        <f t="shared" si="63"/>
        <v>16.83003999999994</v>
      </c>
      <c r="AD476" s="9" t="s">
        <v>636</v>
      </c>
      <c r="AE476" s="9" t="s">
        <v>1</v>
      </c>
      <c r="AF476" s="9" t="s">
        <v>644</v>
      </c>
    </row>
    <row r="477" spans="1:32">
      <c r="B477" s="9"/>
      <c r="C477" s="47">
        <v>3560980</v>
      </c>
      <c r="D477" s="19">
        <v>108</v>
      </c>
      <c r="E477" s="19" t="s">
        <v>162</v>
      </c>
      <c r="F477" s="19" t="s">
        <v>5</v>
      </c>
      <c r="G477" s="19" t="s">
        <v>592</v>
      </c>
      <c r="H477" s="17" t="s">
        <v>458</v>
      </c>
      <c r="I477" s="19"/>
      <c r="J477" s="19"/>
      <c r="K477" s="19"/>
      <c r="L477" s="135"/>
      <c r="M477" s="17"/>
      <c r="N477" s="29">
        <v>0</v>
      </c>
      <c r="O477" s="21"/>
      <c r="P477" s="21"/>
      <c r="R477" s="22">
        <v>298.73</v>
      </c>
      <c r="S477" s="22">
        <f t="shared" si="64"/>
        <v>204.92878000000002</v>
      </c>
      <c r="W477" s="159">
        <v>465</v>
      </c>
      <c r="X477" s="24">
        <f t="shared" si="66"/>
        <v>387.5</v>
      </c>
      <c r="Y477" s="24">
        <f t="shared" si="67"/>
        <v>269.7</v>
      </c>
      <c r="AB477" s="30">
        <f t="shared" si="62"/>
        <v>9.3062672797837143E-2</v>
      </c>
      <c r="AC477" s="31">
        <f t="shared" si="63"/>
        <v>19.071219999999954</v>
      </c>
      <c r="AD477" s="9" t="s">
        <v>1</v>
      </c>
      <c r="AE477" s="9" t="s">
        <v>647</v>
      </c>
      <c r="AF477" s="9" t="s">
        <v>642</v>
      </c>
    </row>
    <row r="478" spans="1:32">
      <c r="B478" s="9" t="s">
        <v>277</v>
      </c>
      <c r="C478" s="47">
        <v>3541210</v>
      </c>
      <c r="D478" s="19">
        <v>110</v>
      </c>
      <c r="E478" s="19" t="s">
        <v>40</v>
      </c>
      <c r="F478" s="19" t="s">
        <v>143</v>
      </c>
      <c r="G478" s="19" t="s">
        <v>592</v>
      </c>
      <c r="H478" s="19" t="s">
        <v>464</v>
      </c>
      <c r="I478" s="19">
        <v>4</v>
      </c>
      <c r="J478" s="19"/>
      <c r="K478" s="19"/>
      <c r="L478" s="135">
        <v>4</v>
      </c>
      <c r="M478" s="17"/>
      <c r="N478" s="29">
        <v>0</v>
      </c>
      <c r="O478" s="21"/>
      <c r="P478" s="21"/>
      <c r="Q478" s="22">
        <v>295.01</v>
      </c>
      <c r="R478" s="22">
        <v>276.79000000000002</v>
      </c>
      <c r="S478" s="22">
        <f t="shared" si="64"/>
        <v>189.87794000000002</v>
      </c>
      <c r="T478" s="18">
        <v>203.85</v>
      </c>
      <c r="V478" s="24">
        <v>470</v>
      </c>
      <c r="W478" s="159">
        <v>430</v>
      </c>
      <c r="X478" s="24">
        <f t="shared" si="66"/>
        <v>358.33333333333337</v>
      </c>
      <c r="Y478" s="24">
        <f t="shared" si="67"/>
        <v>249.39999999999998</v>
      </c>
      <c r="AB478" s="30">
        <f t="shared" si="62"/>
        <v>9.0612913397592768E-2</v>
      </c>
      <c r="AC478" s="31">
        <f t="shared" si="63"/>
        <v>17.205393333333319</v>
      </c>
      <c r="AD478" s="9" t="s">
        <v>1</v>
      </c>
      <c r="AE478" s="9" t="s">
        <v>1</v>
      </c>
      <c r="AF478" s="9" t="s">
        <v>653</v>
      </c>
    </row>
    <row r="479" spans="1:32">
      <c r="B479" s="9"/>
      <c r="C479" s="47">
        <v>3541760</v>
      </c>
      <c r="D479" s="19">
        <v>110</v>
      </c>
      <c r="E479" s="19" t="s">
        <v>162</v>
      </c>
      <c r="F479" s="19" t="s">
        <v>143</v>
      </c>
      <c r="G479" s="19" t="s">
        <v>592</v>
      </c>
      <c r="H479" s="17" t="s">
        <v>458</v>
      </c>
      <c r="I479" s="19"/>
      <c r="J479" s="19"/>
      <c r="K479" s="19"/>
      <c r="L479" s="136"/>
      <c r="N479" s="29">
        <v>0</v>
      </c>
      <c r="O479" s="21"/>
      <c r="P479" s="21"/>
      <c r="Q479" s="22">
        <v>292.8</v>
      </c>
      <c r="R479" s="22">
        <v>280.39</v>
      </c>
      <c r="S479" s="22">
        <f t="shared" si="64"/>
        <v>192.34754000000001</v>
      </c>
      <c r="V479" s="24">
        <v>470</v>
      </c>
      <c r="W479" s="160">
        <v>440</v>
      </c>
      <c r="X479" s="24">
        <f t="shared" si="66"/>
        <v>366.66666666666669</v>
      </c>
      <c r="Y479" s="24">
        <f t="shared" si="67"/>
        <v>255.2</v>
      </c>
      <c r="AB479" s="30">
        <f t="shared" si="62"/>
        <v>0.10173837766090821</v>
      </c>
      <c r="AC479" s="31">
        <f t="shared" si="63"/>
        <v>19.569126666666648</v>
      </c>
      <c r="AD479" s="9" t="s">
        <v>1</v>
      </c>
      <c r="AE479" s="9" t="s">
        <v>650</v>
      </c>
      <c r="AF479" s="9" t="s">
        <v>642</v>
      </c>
    </row>
    <row r="480" spans="1:32">
      <c r="A480" s="10" t="s">
        <v>896</v>
      </c>
      <c r="B480" s="9" t="s">
        <v>909</v>
      </c>
      <c r="C480" s="47">
        <v>3569860</v>
      </c>
      <c r="D480" s="19">
        <v>112</v>
      </c>
      <c r="E480" s="19" t="s">
        <v>162</v>
      </c>
      <c r="F480" s="19" t="s">
        <v>143</v>
      </c>
      <c r="G480" s="19" t="s">
        <v>592</v>
      </c>
      <c r="H480" s="19" t="s">
        <v>458</v>
      </c>
      <c r="I480" s="19"/>
      <c r="J480" s="19"/>
      <c r="K480" s="19"/>
      <c r="L480" s="136">
        <v>0</v>
      </c>
      <c r="N480" s="29">
        <v>0</v>
      </c>
      <c r="O480" s="21"/>
      <c r="P480" s="21"/>
      <c r="R480" s="22">
        <v>303.52999999999997</v>
      </c>
      <c r="S480" s="22">
        <f t="shared" si="64"/>
        <v>208.22157999999999</v>
      </c>
      <c r="W480" s="159">
        <v>480</v>
      </c>
      <c r="X480" s="24">
        <f t="shared" si="66"/>
        <v>400</v>
      </c>
      <c r="Y480" s="24">
        <f t="shared" si="67"/>
        <v>278.39999999999998</v>
      </c>
      <c r="AB480" s="30">
        <f t="shared" si="62"/>
        <v>0.1105957413251786</v>
      </c>
      <c r="AC480" s="31">
        <f t="shared" si="63"/>
        <v>23.028419999999983</v>
      </c>
      <c r="AD480" s="9" t="s">
        <v>918</v>
      </c>
    </row>
    <row r="481" spans="1:32">
      <c r="B481" s="9" t="s">
        <v>278</v>
      </c>
      <c r="C481" s="47">
        <v>3545600</v>
      </c>
      <c r="D481" s="19">
        <v>114</v>
      </c>
      <c r="E481" s="19" t="s">
        <v>41</v>
      </c>
      <c r="F481" s="19" t="s">
        <v>143</v>
      </c>
      <c r="G481" s="19" t="s">
        <v>592</v>
      </c>
      <c r="H481" s="19" t="s">
        <v>175</v>
      </c>
      <c r="I481" s="19">
        <v>4</v>
      </c>
      <c r="J481" s="19">
        <v>4</v>
      </c>
      <c r="K481" s="19"/>
      <c r="L481" s="135">
        <v>4</v>
      </c>
      <c r="M481" s="17"/>
      <c r="N481" s="29">
        <v>0</v>
      </c>
      <c r="O481" s="98"/>
      <c r="P481" s="98"/>
      <c r="Q481" s="22">
        <v>365.91</v>
      </c>
      <c r="R481" s="22">
        <v>350.34</v>
      </c>
      <c r="S481" s="22">
        <f t="shared" si="64"/>
        <v>240.33323999999999</v>
      </c>
      <c r="T481" s="18">
        <v>251.02</v>
      </c>
      <c r="V481" s="24">
        <v>555</v>
      </c>
      <c r="W481" s="159">
        <v>535</v>
      </c>
      <c r="X481" s="24">
        <f t="shared" si="66"/>
        <v>445.83333333333337</v>
      </c>
      <c r="Y481" s="24">
        <f t="shared" si="67"/>
        <v>310.29999999999995</v>
      </c>
      <c r="AB481" s="30">
        <f t="shared" si="62"/>
        <v>7.2815950608136129E-2</v>
      </c>
      <c r="AC481" s="31">
        <f t="shared" si="63"/>
        <v>17.500093333333325</v>
      </c>
      <c r="AD481" s="9" t="s">
        <v>1</v>
      </c>
      <c r="AE481" s="9" t="s">
        <v>650</v>
      </c>
      <c r="AF481" s="9" t="s">
        <v>653</v>
      </c>
    </row>
    <row r="482" spans="1:32">
      <c r="B482" s="9" t="s">
        <v>484</v>
      </c>
      <c r="C482" s="47">
        <v>3542150</v>
      </c>
      <c r="D482" s="19">
        <v>101</v>
      </c>
      <c r="E482" s="19" t="s">
        <v>41</v>
      </c>
      <c r="F482" s="19" t="s">
        <v>143</v>
      </c>
      <c r="G482" s="19" t="s">
        <v>592</v>
      </c>
      <c r="H482" s="19" t="s">
        <v>458</v>
      </c>
      <c r="I482" s="19">
        <v>4</v>
      </c>
      <c r="J482" s="19"/>
      <c r="K482" s="19"/>
      <c r="L482" s="135">
        <v>4</v>
      </c>
      <c r="M482" s="17"/>
      <c r="N482" s="29">
        <v>0</v>
      </c>
      <c r="O482" s="21"/>
      <c r="P482" s="21"/>
      <c r="Q482" s="22">
        <v>295.01</v>
      </c>
      <c r="R482" s="22">
        <v>276.76</v>
      </c>
      <c r="S482" s="22">
        <f t="shared" si="64"/>
        <v>189.85736</v>
      </c>
      <c r="T482" s="18">
        <v>202.38</v>
      </c>
      <c r="V482" s="24">
        <v>470</v>
      </c>
      <c r="W482" s="159">
        <v>430</v>
      </c>
      <c r="X482" s="24">
        <f t="shared" si="66"/>
        <v>358.33333333333337</v>
      </c>
      <c r="Y482" s="24">
        <f t="shared" si="67"/>
        <v>249.39999999999998</v>
      </c>
      <c r="AB482" s="30">
        <f t="shared" si="62"/>
        <v>9.0731132747939522E-2</v>
      </c>
      <c r="AC482" s="31">
        <f t="shared" si="63"/>
        <v>17.225973333333343</v>
      </c>
      <c r="AD482" s="9" t="s">
        <v>1</v>
      </c>
      <c r="AE482" s="9" t="s">
        <v>650</v>
      </c>
      <c r="AF482" s="9" t="s">
        <v>641</v>
      </c>
    </row>
    <row r="483" spans="1:32">
      <c r="B483" s="9" t="s">
        <v>279</v>
      </c>
      <c r="C483" s="47">
        <v>3546370</v>
      </c>
      <c r="D483" s="19">
        <v>106</v>
      </c>
      <c r="E483" s="19" t="s">
        <v>162</v>
      </c>
      <c r="F483" s="19" t="s">
        <v>143</v>
      </c>
      <c r="G483" s="19" t="s">
        <v>592</v>
      </c>
      <c r="H483" s="19" t="s">
        <v>280</v>
      </c>
      <c r="I483" s="19">
        <v>2</v>
      </c>
      <c r="J483" s="19">
        <v>21</v>
      </c>
      <c r="K483" s="19">
        <v>12</v>
      </c>
      <c r="L483" s="135">
        <v>12</v>
      </c>
      <c r="M483" s="17"/>
      <c r="N483" s="29">
        <v>4</v>
      </c>
      <c r="O483" s="21"/>
      <c r="P483" s="21"/>
      <c r="Q483" s="22">
        <v>269.91000000000003</v>
      </c>
      <c r="R483" s="22">
        <v>253.3</v>
      </c>
      <c r="S483" s="22">
        <f t="shared" si="64"/>
        <v>173.76380000000003</v>
      </c>
      <c r="T483" s="18">
        <v>185.16</v>
      </c>
      <c r="V483" s="24">
        <v>410</v>
      </c>
      <c r="W483" s="159">
        <v>395</v>
      </c>
      <c r="X483" s="24">
        <f t="shared" si="66"/>
        <v>329.16666666666669</v>
      </c>
      <c r="Y483" s="24">
        <f t="shared" si="67"/>
        <v>229.1</v>
      </c>
      <c r="AB483" s="30">
        <f t="shared" si="62"/>
        <v>9.439749053983984E-2</v>
      </c>
      <c r="AC483" s="31">
        <f t="shared" si="63"/>
        <v>16.402866666666625</v>
      </c>
      <c r="AD483" s="9" t="s">
        <v>636</v>
      </c>
      <c r="AE483" s="9" t="s">
        <v>1</v>
      </c>
      <c r="AF483" s="9" t="s">
        <v>642</v>
      </c>
    </row>
    <row r="484" spans="1:32">
      <c r="B484" s="9"/>
      <c r="C484" s="47">
        <v>3545590</v>
      </c>
      <c r="D484" s="19">
        <v>106</v>
      </c>
      <c r="E484" s="19" t="s">
        <v>162</v>
      </c>
      <c r="F484" s="19" t="s">
        <v>143</v>
      </c>
      <c r="G484" s="19" t="s">
        <v>592</v>
      </c>
      <c r="H484" s="19" t="s">
        <v>175</v>
      </c>
      <c r="I484" s="19">
        <v>4</v>
      </c>
      <c r="J484" s="19">
        <v>2</v>
      </c>
      <c r="K484" s="19">
        <v>2</v>
      </c>
      <c r="L484" s="135"/>
      <c r="M484" s="17"/>
      <c r="N484" s="29">
        <v>0</v>
      </c>
      <c r="O484" s="21"/>
      <c r="P484" s="21"/>
      <c r="Q484" s="22">
        <v>269.91000000000003</v>
      </c>
      <c r="R484" s="22">
        <v>253.3</v>
      </c>
      <c r="S484" s="22">
        <f t="shared" si="64"/>
        <v>173.76380000000003</v>
      </c>
      <c r="T484" s="18">
        <v>185.16</v>
      </c>
      <c r="V484" s="24">
        <v>410</v>
      </c>
      <c r="W484" s="160">
        <v>405</v>
      </c>
      <c r="X484" s="24">
        <f t="shared" si="66"/>
        <v>337.5</v>
      </c>
      <c r="Y484" s="24">
        <f t="shared" si="67"/>
        <v>234.89999999999998</v>
      </c>
      <c r="AB484" s="30">
        <f t="shared" si="62"/>
        <v>0.12221302710921357</v>
      </c>
      <c r="AC484" s="31">
        <f t="shared" si="63"/>
        <v>21.236199999999968</v>
      </c>
      <c r="AD484" s="9" t="s">
        <v>636</v>
      </c>
      <c r="AE484" s="9" t="s">
        <v>1</v>
      </c>
      <c r="AF484" s="9" t="s">
        <v>651</v>
      </c>
    </row>
    <row r="485" spans="1:32">
      <c r="B485" s="9"/>
      <c r="C485" s="47">
        <v>3541750</v>
      </c>
      <c r="D485" s="19">
        <v>106</v>
      </c>
      <c r="E485" s="19" t="s">
        <v>162</v>
      </c>
      <c r="F485" s="19" t="s">
        <v>143</v>
      </c>
      <c r="G485" s="19" t="s">
        <v>592</v>
      </c>
      <c r="H485" s="19" t="s">
        <v>458</v>
      </c>
      <c r="I485" s="19">
        <v>4</v>
      </c>
      <c r="J485" s="19">
        <v>10</v>
      </c>
      <c r="K485" s="19">
        <v>8</v>
      </c>
      <c r="L485" s="135"/>
      <c r="M485" s="17"/>
      <c r="N485" s="29">
        <v>0</v>
      </c>
      <c r="O485" s="21"/>
      <c r="P485" s="21"/>
      <c r="Q485" s="22">
        <v>269.91000000000003</v>
      </c>
      <c r="R485" s="22">
        <v>253.3</v>
      </c>
      <c r="S485" s="22">
        <f t="shared" si="64"/>
        <v>173.76380000000003</v>
      </c>
      <c r="T485" s="18">
        <v>185.16</v>
      </c>
      <c r="V485" s="24">
        <v>410</v>
      </c>
      <c r="W485" s="160">
        <v>405</v>
      </c>
      <c r="X485" s="24">
        <f t="shared" si="66"/>
        <v>337.5</v>
      </c>
      <c r="Y485" s="24">
        <f t="shared" si="67"/>
        <v>234.89999999999998</v>
      </c>
      <c r="AB485" s="30">
        <f t="shared" si="62"/>
        <v>0.12221302710921357</v>
      </c>
      <c r="AC485" s="31">
        <f t="shared" si="63"/>
        <v>21.236199999999968</v>
      </c>
      <c r="AD485" s="9" t="s">
        <v>1</v>
      </c>
      <c r="AE485" s="9" t="s">
        <v>650</v>
      </c>
      <c r="AF485" s="9" t="s">
        <v>642</v>
      </c>
    </row>
    <row r="486" spans="1:32">
      <c r="B486" s="9"/>
      <c r="C486" s="47">
        <v>3542190</v>
      </c>
      <c r="D486" s="19">
        <v>106</v>
      </c>
      <c r="E486" s="19" t="s">
        <v>41</v>
      </c>
      <c r="F486" s="17" t="s">
        <v>928</v>
      </c>
      <c r="G486" s="19" t="s">
        <v>592</v>
      </c>
      <c r="H486" s="19" t="s">
        <v>458</v>
      </c>
      <c r="I486" s="19"/>
      <c r="J486" s="19"/>
      <c r="K486" s="19"/>
      <c r="L486" s="135">
        <v>0</v>
      </c>
      <c r="M486" s="17"/>
      <c r="N486" s="29">
        <v>0</v>
      </c>
      <c r="O486" s="21"/>
      <c r="P486" s="21"/>
      <c r="R486" s="22">
        <v>303.97000000000003</v>
      </c>
      <c r="S486" s="22">
        <f t="shared" si="64"/>
        <v>208.52342000000004</v>
      </c>
      <c r="W486" s="159">
        <v>480</v>
      </c>
      <c r="X486" s="24">
        <f t="shared" si="66"/>
        <v>400</v>
      </c>
      <c r="Y486" s="24">
        <f t="shared" si="67"/>
        <v>278.39999999999998</v>
      </c>
      <c r="AB486" s="30">
        <f t="shared" si="62"/>
        <v>0.10898814147590674</v>
      </c>
      <c r="AC486" s="31">
        <f t="shared" si="63"/>
        <v>22.726579999999927</v>
      </c>
      <c r="AD486" s="9" t="s">
        <v>1</v>
      </c>
      <c r="AE486" s="9" t="s">
        <v>647</v>
      </c>
      <c r="AF486" s="9" t="s">
        <v>641</v>
      </c>
    </row>
    <row r="487" spans="1:32">
      <c r="B487" s="9" t="s">
        <v>281</v>
      </c>
      <c r="C487" s="47">
        <v>3545620</v>
      </c>
      <c r="D487" s="19"/>
      <c r="E487" s="19" t="s">
        <v>163</v>
      </c>
      <c r="F487" s="19" t="s">
        <v>143</v>
      </c>
      <c r="G487" s="19" t="s">
        <v>592</v>
      </c>
      <c r="H487" s="19" t="s">
        <v>175</v>
      </c>
      <c r="I487" s="19">
        <v>8</v>
      </c>
      <c r="J487" s="19">
        <v>4</v>
      </c>
      <c r="K487" s="19"/>
      <c r="L487" s="135">
        <v>4</v>
      </c>
      <c r="M487" s="17"/>
      <c r="N487" s="29">
        <v>0</v>
      </c>
      <c r="O487" s="21"/>
      <c r="P487" s="21"/>
      <c r="Q487" s="22">
        <v>296.49</v>
      </c>
      <c r="R487" s="121">
        <v>283.77</v>
      </c>
      <c r="S487" s="22">
        <f t="shared" si="64"/>
        <v>194.66622000000001</v>
      </c>
      <c r="T487" s="18">
        <v>203.48</v>
      </c>
      <c r="V487" s="24">
        <v>455</v>
      </c>
      <c r="W487" s="159">
        <v>440</v>
      </c>
      <c r="X487" s="24">
        <f t="shared" si="66"/>
        <v>366.66666666666669</v>
      </c>
      <c r="Y487" s="24">
        <f t="shared" si="67"/>
        <v>255.2</v>
      </c>
      <c r="AB487" s="30">
        <f t="shared" si="62"/>
        <v>8.8615511549290094E-2</v>
      </c>
      <c r="AC487" s="31">
        <f t="shared" si="63"/>
        <v>17.250446666666647</v>
      </c>
      <c r="AD487" s="9" t="s">
        <v>636</v>
      </c>
      <c r="AE487" s="9" t="s">
        <v>650</v>
      </c>
      <c r="AF487" s="9" t="s">
        <v>653</v>
      </c>
    </row>
    <row r="488" spans="1:32">
      <c r="B488" s="9" t="s">
        <v>313</v>
      </c>
      <c r="C488" s="47">
        <v>3546300</v>
      </c>
      <c r="D488" s="19"/>
      <c r="E488" s="19" t="s">
        <v>163</v>
      </c>
      <c r="F488" s="19" t="s">
        <v>143</v>
      </c>
      <c r="G488" s="19" t="s">
        <v>592</v>
      </c>
      <c r="H488" s="19" t="s">
        <v>280</v>
      </c>
      <c r="I488" s="19">
        <v>2</v>
      </c>
      <c r="J488" s="19" t="s">
        <v>812</v>
      </c>
      <c r="K488" s="19">
        <v>8</v>
      </c>
      <c r="L488" s="135">
        <v>4</v>
      </c>
      <c r="M488" s="17"/>
      <c r="N488" s="29">
        <v>4</v>
      </c>
      <c r="O488" s="21"/>
      <c r="P488" s="21"/>
      <c r="Q488" s="22">
        <v>364.06</v>
      </c>
      <c r="R488" s="22">
        <v>346.54</v>
      </c>
      <c r="S488" s="22">
        <f t="shared" si="64"/>
        <v>237.72644000000003</v>
      </c>
      <c r="T488" s="18">
        <v>249.75</v>
      </c>
      <c r="V488" s="24">
        <v>545</v>
      </c>
      <c r="W488" s="159">
        <v>530</v>
      </c>
      <c r="X488" s="24">
        <f t="shared" si="66"/>
        <v>441.66666666666669</v>
      </c>
      <c r="Y488" s="24">
        <f t="shared" si="67"/>
        <v>307.39999999999998</v>
      </c>
      <c r="AB488" s="30">
        <f t="shared" si="62"/>
        <v>7.4414216048777154E-2</v>
      </c>
      <c r="AC488" s="31">
        <f t="shared" si="63"/>
        <v>17.690226666666661</v>
      </c>
      <c r="AD488" s="9" t="s">
        <v>635</v>
      </c>
      <c r="AE488" s="9" t="s">
        <v>650</v>
      </c>
      <c r="AF488" s="9" t="s">
        <v>656</v>
      </c>
    </row>
    <row r="489" spans="1:32">
      <c r="B489" s="9"/>
      <c r="C489" s="47">
        <v>3545210</v>
      </c>
      <c r="D489" s="19">
        <v>110</v>
      </c>
      <c r="E489" s="19" t="s">
        <v>42</v>
      </c>
      <c r="F489" s="19" t="s">
        <v>927</v>
      </c>
      <c r="G489" s="19" t="s">
        <v>592</v>
      </c>
      <c r="H489" s="19" t="s">
        <v>458</v>
      </c>
      <c r="I489" s="19"/>
      <c r="J489" s="19"/>
      <c r="K489" s="19"/>
      <c r="L489" s="135">
        <v>0</v>
      </c>
      <c r="M489" s="17"/>
      <c r="N489" s="29">
        <v>0</v>
      </c>
      <c r="O489" s="21"/>
      <c r="P489" s="21"/>
      <c r="R489" s="22">
        <v>397.28</v>
      </c>
      <c r="S489" s="22">
        <f t="shared" si="64"/>
        <v>272.53408000000002</v>
      </c>
      <c r="W489" s="159">
        <v>610</v>
      </c>
      <c r="X489" s="24">
        <f t="shared" si="66"/>
        <v>508.33333333333337</v>
      </c>
      <c r="Y489" s="24">
        <f t="shared" si="67"/>
        <v>353.79999999999995</v>
      </c>
      <c r="AB489" s="30">
        <f t="shared" si="62"/>
        <v>7.9069939925800456E-2</v>
      </c>
      <c r="AC489" s="31">
        <f t="shared" si="63"/>
        <v>21.549253333333297</v>
      </c>
      <c r="AD489" s="9" t="s">
        <v>1</v>
      </c>
      <c r="AE489" s="9" t="s">
        <v>647</v>
      </c>
      <c r="AF489" s="9" t="s">
        <v>656</v>
      </c>
    </row>
    <row r="490" spans="1:32">
      <c r="B490" s="16" t="s">
        <v>690</v>
      </c>
      <c r="C490" s="47"/>
      <c r="D490" s="19"/>
      <c r="E490" s="19"/>
      <c r="F490" s="19"/>
      <c r="G490" s="19"/>
      <c r="H490" s="19"/>
      <c r="I490" s="19"/>
      <c r="J490" s="19"/>
      <c r="K490" s="19"/>
      <c r="L490" s="17"/>
      <c r="M490" s="17"/>
      <c r="N490" s="21"/>
      <c r="O490" s="21"/>
      <c r="P490" s="21"/>
      <c r="S490" s="22"/>
      <c r="AB490" s="30"/>
      <c r="AC490" s="31"/>
    </row>
    <row r="491" spans="1:32">
      <c r="B491" s="9" t="s">
        <v>732</v>
      </c>
      <c r="C491" s="47">
        <v>3543190</v>
      </c>
      <c r="D491" s="19">
        <v>107</v>
      </c>
      <c r="E491" s="19" t="s">
        <v>40</v>
      </c>
      <c r="F491" s="19" t="s">
        <v>0</v>
      </c>
      <c r="G491" s="19" t="s">
        <v>592</v>
      </c>
      <c r="H491" s="19" t="s">
        <v>464</v>
      </c>
      <c r="I491" s="19"/>
      <c r="J491" s="19"/>
      <c r="K491" s="19"/>
      <c r="L491" s="135">
        <v>0</v>
      </c>
      <c r="M491" s="17"/>
      <c r="N491" s="29">
        <v>0</v>
      </c>
      <c r="O491" s="21"/>
      <c r="P491" s="21"/>
      <c r="Q491" s="22">
        <v>295.01</v>
      </c>
      <c r="R491" s="22">
        <v>282.52</v>
      </c>
      <c r="S491" s="22">
        <f t="shared" si="64"/>
        <v>193.80871999999999</v>
      </c>
      <c r="V491" s="24">
        <v>470</v>
      </c>
      <c r="W491" s="159">
        <v>445</v>
      </c>
      <c r="X491" s="24">
        <f>W491/1.2</f>
        <v>370.83333333333337</v>
      </c>
      <c r="Y491" s="24">
        <f t="shared" ref="Y491" si="68">W491*AB$4</f>
        <v>258.09999999999997</v>
      </c>
      <c r="AB491" s="30">
        <f t="shared" si="62"/>
        <v>0.10590139253452244</v>
      </c>
      <c r="AC491" s="31">
        <f t="shared" si="63"/>
        <v>20.524613333333349</v>
      </c>
      <c r="AD491" s="9" t="s">
        <v>1</v>
      </c>
      <c r="AE491" s="9" t="s">
        <v>1</v>
      </c>
      <c r="AF491" s="9" t="s">
        <v>641</v>
      </c>
    </row>
    <row r="492" spans="1:32">
      <c r="B492" s="9"/>
      <c r="C492" s="47">
        <v>3543160</v>
      </c>
      <c r="D492" s="19">
        <v>107</v>
      </c>
      <c r="E492" s="19" t="s">
        <v>162</v>
      </c>
      <c r="F492" s="19"/>
      <c r="G492" s="19" t="s">
        <v>592</v>
      </c>
      <c r="H492" s="17" t="s">
        <v>458</v>
      </c>
      <c r="I492" s="19"/>
      <c r="J492" s="19"/>
      <c r="K492" s="19"/>
      <c r="L492" s="135"/>
      <c r="M492" s="17"/>
      <c r="N492" s="29">
        <v>0</v>
      </c>
      <c r="O492" s="21"/>
      <c r="P492" s="21"/>
      <c r="R492" s="22">
        <v>310.77</v>
      </c>
      <c r="S492" s="22">
        <f t="shared" si="64"/>
        <v>213.18822</v>
      </c>
      <c r="W492" s="159">
        <v>485</v>
      </c>
      <c r="X492" s="24">
        <f t="shared" ref="X492:X500" si="69">W492/1.2</f>
        <v>404.16666666666669</v>
      </c>
      <c r="Y492" s="24">
        <f t="shared" ref="Y492:Y500" si="70">W492*AB$4</f>
        <v>281.29999999999995</v>
      </c>
      <c r="AB492" s="30">
        <f t="shared" si="62"/>
        <v>9.6058059242985633E-2</v>
      </c>
      <c r="AC492" s="31">
        <f t="shared" si="63"/>
        <v>20.478446666666656</v>
      </c>
      <c r="AD492" s="9" t="s">
        <v>1</v>
      </c>
      <c r="AE492" s="9" t="s">
        <v>650</v>
      </c>
      <c r="AF492" s="9" t="s">
        <v>641</v>
      </c>
    </row>
    <row r="493" spans="1:32">
      <c r="B493" s="27" t="s">
        <v>295</v>
      </c>
      <c r="C493" s="47">
        <v>3541460</v>
      </c>
      <c r="D493" s="19">
        <v>105</v>
      </c>
      <c r="E493" s="19" t="s">
        <v>162</v>
      </c>
      <c r="F493" s="19" t="s">
        <v>143</v>
      </c>
      <c r="G493" s="19" t="s">
        <v>592</v>
      </c>
      <c r="H493" s="19" t="s">
        <v>175</v>
      </c>
      <c r="I493" s="19">
        <v>2</v>
      </c>
      <c r="J493" s="19">
        <v>4</v>
      </c>
      <c r="K493" s="19">
        <v>4</v>
      </c>
      <c r="L493" s="135">
        <v>4</v>
      </c>
      <c r="M493" s="17"/>
      <c r="N493" s="29">
        <v>2</v>
      </c>
      <c r="O493" s="21"/>
      <c r="P493" s="21"/>
      <c r="Q493" s="22">
        <v>334.52</v>
      </c>
      <c r="R493" s="22">
        <v>320.35000000000002</v>
      </c>
      <c r="S493" s="22">
        <f t="shared" si="64"/>
        <v>219.76010000000002</v>
      </c>
      <c r="T493" s="18">
        <v>229.48</v>
      </c>
      <c r="V493" s="24">
        <v>505</v>
      </c>
      <c r="W493" s="159">
        <v>490</v>
      </c>
      <c r="X493" s="24">
        <f t="shared" si="69"/>
        <v>408.33333333333337</v>
      </c>
      <c r="Y493" s="24">
        <f t="shared" si="70"/>
        <v>284.2</v>
      </c>
      <c r="AB493" s="30">
        <f t="shared" si="62"/>
        <v>7.4277511401447838E-2</v>
      </c>
      <c r="AC493" s="31">
        <f t="shared" si="63"/>
        <v>16.32323333333332</v>
      </c>
      <c r="AD493" s="9" t="s">
        <v>647</v>
      </c>
      <c r="AE493" s="9" t="s">
        <v>647</v>
      </c>
      <c r="AF493" s="9" t="s">
        <v>644</v>
      </c>
    </row>
    <row r="494" spans="1:32">
      <c r="A494" s="10" t="s">
        <v>896</v>
      </c>
      <c r="B494" s="27" t="s">
        <v>908</v>
      </c>
      <c r="C494" s="47">
        <v>3543830</v>
      </c>
      <c r="D494" s="19">
        <v>107</v>
      </c>
      <c r="E494" s="19" t="s">
        <v>40</v>
      </c>
      <c r="F494" s="19" t="s">
        <v>143</v>
      </c>
      <c r="G494" s="19" t="s">
        <v>592</v>
      </c>
      <c r="H494" s="19" t="s">
        <v>464</v>
      </c>
      <c r="I494" s="19"/>
      <c r="J494" s="19"/>
      <c r="K494" s="19"/>
      <c r="L494" s="135">
        <v>0</v>
      </c>
      <c r="M494" s="17"/>
      <c r="N494" s="29">
        <v>0</v>
      </c>
      <c r="O494" s="21"/>
      <c r="P494" s="21"/>
      <c r="R494" s="22">
        <v>299.95999999999998</v>
      </c>
      <c r="S494" s="22">
        <f t="shared" si="64"/>
        <v>205.77256</v>
      </c>
      <c r="W494" s="159">
        <v>470</v>
      </c>
      <c r="X494" s="24">
        <f t="shared" si="69"/>
        <v>391.66666666666669</v>
      </c>
      <c r="Y494" s="24">
        <f t="shared" si="70"/>
        <v>272.59999999999997</v>
      </c>
      <c r="AB494" s="30">
        <f t="shared" si="62"/>
        <v>0.10032487648822884</v>
      </c>
      <c r="AC494" s="31">
        <f t="shared" si="63"/>
        <v>20.644106666666659</v>
      </c>
      <c r="AD494" s="9" t="s">
        <v>1</v>
      </c>
      <c r="AE494" s="9" t="s">
        <v>1</v>
      </c>
      <c r="AF494" s="9" t="s">
        <v>642</v>
      </c>
    </row>
    <row r="495" spans="1:32">
      <c r="B495" s="9" t="s">
        <v>314</v>
      </c>
      <c r="C495" s="47">
        <v>3540130</v>
      </c>
      <c r="D495" s="19">
        <v>111</v>
      </c>
      <c r="E495" s="19" t="s">
        <v>41</v>
      </c>
      <c r="F495" s="19" t="s">
        <v>143</v>
      </c>
      <c r="G495" s="19" t="s">
        <v>592</v>
      </c>
      <c r="H495" s="19" t="s">
        <v>175</v>
      </c>
      <c r="I495" s="19"/>
      <c r="J495" s="19">
        <v>26</v>
      </c>
      <c r="K495" s="19">
        <v>8</v>
      </c>
      <c r="L495" s="135">
        <v>12</v>
      </c>
      <c r="M495" s="17"/>
      <c r="N495" s="29">
        <v>8</v>
      </c>
      <c r="O495" s="21"/>
      <c r="P495" s="21"/>
      <c r="Q495" s="22">
        <v>338.21</v>
      </c>
      <c r="R495" s="22">
        <v>323.82</v>
      </c>
      <c r="S495" s="22">
        <f>R495*S$4</f>
        <v>222.14052000000001</v>
      </c>
      <c r="V495" s="24">
        <v>515</v>
      </c>
      <c r="W495" s="159">
        <v>490</v>
      </c>
      <c r="X495" s="24">
        <f>W495/1.2</f>
        <v>408.33333333333337</v>
      </c>
      <c r="Y495" s="24">
        <f>W495*AB$4</f>
        <v>284.2</v>
      </c>
      <c r="AB495" s="30">
        <f t="shared" si="62"/>
        <v>6.2765736450663454E-2</v>
      </c>
      <c r="AC495" s="31">
        <f t="shared" si="63"/>
        <v>13.942813333333334</v>
      </c>
      <c r="AD495" s="9" t="s">
        <v>636</v>
      </c>
      <c r="AE495" s="9" t="s">
        <v>1</v>
      </c>
      <c r="AF495" s="9" t="s">
        <v>655</v>
      </c>
    </row>
    <row r="496" spans="1:32">
      <c r="B496" s="9"/>
      <c r="C496" s="47">
        <v>3541860</v>
      </c>
      <c r="D496" s="19">
        <v>111</v>
      </c>
      <c r="E496" s="19" t="s">
        <v>162</v>
      </c>
      <c r="F496" s="19" t="s">
        <v>143</v>
      </c>
      <c r="G496" s="19" t="s">
        <v>592</v>
      </c>
      <c r="H496" s="19" t="s">
        <v>458</v>
      </c>
      <c r="I496" s="19"/>
      <c r="J496" s="19"/>
      <c r="K496" s="19"/>
      <c r="L496" s="135"/>
      <c r="M496" s="17"/>
      <c r="N496" s="29">
        <v>4</v>
      </c>
      <c r="O496" s="87"/>
      <c r="P496" s="87"/>
      <c r="Q496" s="22">
        <v>338.21</v>
      </c>
      <c r="R496" s="22">
        <v>323.82</v>
      </c>
      <c r="S496" s="22">
        <f t="shared" si="64"/>
        <v>222.14052000000001</v>
      </c>
      <c r="V496" s="24">
        <v>530</v>
      </c>
      <c r="W496" s="160">
        <v>500</v>
      </c>
      <c r="X496" s="24">
        <f t="shared" si="69"/>
        <v>416.66666666666669</v>
      </c>
      <c r="Y496" s="24">
        <f t="shared" si="70"/>
        <v>290</v>
      </c>
      <c r="AB496" s="30">
        <f t="shared" si="62"/>
        <v>8.4523735996776483E-2</v>
      </c>
      <c r="AC496" s="31">
        <f t="shared" si="63"/>
        <v>18.776146666666648</v>
      </c>
      <c r="AD496" s="9" t="s">
        <v>636</v>
      </c>
      <c r="AE496" s="9" t="s">
        <v>647</v>
      </c>
      <c r="AF496" s="9" t="s">
        <v>652</v>
      </c>
    </row>
    <row r="497" spans="1:32">
      <c r="B497" s="9" t="s">
        <v>730</v>
      </c>
      <c r="C497" s="47">
        <v>3543250</v>
      </c>
      <c r="D497" s="19">
        <v>111</v>
      </c>
      <c r="E497" s="19" t="s">
        <v>40</v>
      </c>
      <c r="F497" s="19" t="s">
        <v>0</v>
      </c>
      <c r="G497" s="19" t="s">
        <v>592</v>
      </c>
      <c r="H497" s="19" t="s">
        <v>464</v>
      </c>
      <c r="I497" s="19"/>
      <c r="J497" s="19"/>
      <c r="K497" s="19"/>
      <c r="L497" s="135">
        <v>0</v>
      </c>
      <c r="M497" s="17"/>
      <c r="N497" s="130">
        <v>0</v>
      </c>
      <c r="O497" s="21"/>
      <c r="P497" s="21"/>
      <c r="Q497" s="22">
        <v>312.74</v>
      </c>
      <c r="R497" s="22">
        <v>299.66000000000003</v>
      </c>
      <c r="S497" s="22">
        <f t="shared" si="64"/>
        <v>205.56676000000004</v>
      </c>
      <c r="V497" s="24">
        <v>495</v>
      </c>
      <c r="W497" s="159">
        <v>470</v>
      </c>
      <c r="X497" s="24">
        <f t="shared" si="69"/>
        <v>391.66666666666669</v>
      </c>
      <c r="Y497" s="24">
        <f t="shared" si="70"/>
        <v>272.59999999999997</v>
      </c>
      <c r="AB497" s="30">
        <f t="shared" si="62"/>
        <v>0.10142644981448658</v>
      </c>
      <c r="AC497" s="31">
        <f t="shared" si="63"/>
        <v>20.849906666666612</v>
      </c>
      <c r="AD497" s="9" t="s">
        <v>647</v>
      </c>
      <c r="AE497" s="9" t="s">
        <v>1</v>
      </c>
      <c r="AF497" s="9" t="s">
        <v>656</v>
      </c>
    </row>
    <row r="498" spans="1:32">
      <c r="B498" s="9"/>
      <c r="C498" s="47">
        <v>3543260</v>
      </c>
      <c r="D498" s="19">
        <v>111</v>
      </c>
      <c r="E498" s="19" t="s">
        <v>162</v>
      </c>
      <c r="F498" s="19" t="s">
        <v>729</v>
      </c>
      <c r="G498" s="19" t="s">
        <v>592</v>
      </c>
      <c r="H498" s="19" t="s">
        <v>458</v>
      </c>
      <c r="I498" s="19"/>
      <c r="J498" s="19"/>
      <c r="K498" s="19"/>
      <c r="L498" s="135"/>
      <c r="M498" s="17"/>
      <c r="N498" s="29">
        <v>0</v>
      </c>
      <c r="O498" s="21"/>
      <c r="P498" s="21"/>
      <c r="Q498" s="22">
        <v>341.54</v>
      </c>
      <c r="R498" s="22">
        <v>327.17</v>
      </c>
      <c r="S498" s="22">
        <f t="shared" si="64"/>
        <v>224.43862000000001</v>
      </c>
      <c r="V498" s="24">
        <v>535</v>
      </c>
      <c r="W498" s="159">
        <v>510</v>
      </c>
      <c r="X498" s="24">
        <f t="shared" si="69"/>
        <v>425</v>
      </c>
      <c r="Y498" s="24">
        <f t="shared" si="70"/>
        <v>295.79999999999995</v>
      </c>
      <c r="AB498" s="30">
        <f t="shared" si="62"/>
        <v>9.4954157176692477E-2</v>
      </c>
      <c r="AC498" s="31">
        <f t="shared" si="63"/>
        <v>21.311379999999957</v>
      </c>
      <c r="AD498" s="9" t="s">
        <v>1</v>
      </c>
      <c r="AE498" s="9" t="s">
        <v>650</v>
      </c>
      <c r="AF498" s="9" t="s">
        <v>656</v>
      </c>
    </row>
    <row r="499" spans="1:32">
      <c r="B499" s="9" t="s">
        <v>315</v>
      </c>
      <c r="C499" s="47">
        <v>3546630</v>
      </c>
      <c r="D499" s="19">
        <v>107</v>
      </c>
      <c r="E499" s="19" t="s">
        <v>162</v>
      </c>
      <c r="F499" s="19" t="s">
        <v>143</v>
      </c>
      <c r="G499" s="19" t="s">
        <v>592</v>
      </c>
      <c r="H499" s="19" t="s">
        <v>175</v>
      </c>
      <c r="I499" s="19">
        <v>4</v>
      </c>
      <c r="J499" s="19">
        <v>18</v>
      </c>
      <c r="K499" s="19">
        <v>8</v>
      </c>
      <c r="L499" s="135">
        <v>12</v>
      </c>
      <c r="M499" s="17"/>
      <c r="N499" s="29">
        <v>4</v>
      </c>
      <c r="O499" s="21"/>
      <c r="P499" s="21"/>
      <c r="Q499" s="22">
        <v>312.74</v>
      </c>
      <c r="R499" s="22">
        <v>296.47000000000003</v>
      </c>
      <c r="S499" s="22">
        <f>R499*S$4</f>
        <v>203.37842000000003</v>
      </c>
      <c r="T499" s="18">
        <v>214.54</v>
      </c>
      <c r="V499" s="24">
        <v>475</v>
      </c>
      <c r="W499" s="159">
        <v>460</v>
      </c>
      <c r="X499" s="24">
        <f>W499/1.2</f>
        <v>383.33333333333337</v>
      </c>
      <c r="Y499" s="24">
        <f>W499*AB$4</f>
        <v>266.79999999999995</v>
      </c>
      <c r="AB499" s="30">
        <f t="shared" si="62"/>
        <v>8.9512512356686155E-2</v>
      </c>
      <c r="AC499" s="31">
        <f t="shared" si="63"/>
        <v>18.204913333333309</v>
      </c>
      <c r="AD499" s="9" t="s">
        <v>643</v>
      </c>
      <c r="AE499" s="9" t="s">
        <v>650</v>
      </c>
      <c r="AF499" s="9" t="s">
        <v>653</v>
      </c>
    </row>
    <row r="500" spans="1:32">
      <c r="B500" s="9"/>
      <c r="C500" s="47">
        <v>3542280</v>
      </c>
      <c r="D500" s="19">
        <v>103</v>
      </c>
      <c r="E500" s="19" t="s">
        <v>162</v>
      </c>
      <c r="F500" s="19" t="s">
        <v>0</v>
      </c>
      <c r="G500" s="19" t="s">
        <v>592</v>
      </c>
      <c r="H500" s="19" t="s">
        <v>448</v>
      </c>
      <c r="I500" s="19">
        <v>4</v>
      </c>
      <c r="J500" s="19">
        <v>4</v>
      </c>
      <c r="K500" s="19">
        <v>4</v>
      </c>
      <c r="L500" s="135"/>
      <c r="M500" s="17"/>
      <c r="N500" s="29"/>
      <c r="O500" s="87"/>
      <c r="P500" s="87"/>
      <c r="Q500" s="22">
        <v>310.14999999999998</v>
      </c>
      <c r="R500" s="22">
        <v>294.11</v>
      </c>
      <c r="S500" s="22">
        <f t="shared" si="64"/>
        <v>201.75946000000002</v>
      </c>
      <c r="T500" s="18">
        <v>212.76</v>
      </c>
      <c r="V500" s="24">
        <v>490</v>
      </c>
      <c r="W500" s="160">
        <v>470</v>
      </c>
      <c r="X500" s="24">
        <f t="shared" si="69"/>
        <v>391.66666666666669</v>
      </c>
      <c r="Y500" s="24">
        <f t="shared" si="70"/>
        <v>272.59999999999997</v>
      </c>
      <c r="AB500" s="30">
        <f t="shared" si="62"/>
        <v>0.12221090731838119</v>
      </c>
      <c r="AC500" s="31">
        <f t="shared" si="63"/>
        <v>24.657206666666639</v>
      </c>
      <c r="AD500" s="9" t="s">
        <v>1</v>
      </c>
      <c r="AE500" s="9" t="s">
        <v>650</v>
      </c>
      <c r="AF500" s="9" t="s">
        <v>656</v>
      </c>
    </row>
    <row r="501" spans="1:32">
      <c r="B501" s="16" t="s">
        <v>691</v>
      </c>
      <c r="C501" s="47"/>
      <c r="D501" s="19"/>
      <c r="E501" s="19"/>
      <c r="F501" s="19"/>
      <c r="G501" s="19"/>
      <c r="H501" s="19"/>
      <c r="I501" s="19"/>
      <c r="J501" s="19"/>
      <c r="K501" s="19"/>
      <c r="L501" s="17"/>
      <c r="M501" s="17"/>
      <c r="N501" s="21"/>
      <c r="O501" s="21"/>
      <c r="P501" s="21"/>
      <c r="S501" s="22"/>
      <c r="AB501" s="30"/>
      <c r="AC501" s="31"/>
    </row>
    <row r="502" spans="1:32">
      <c r="A502" s="10" t="s">
        <v>903</v>
      </c>
      <c r="B502" s="9" t="s">
        <v>479</v>
      </c>
      <c r="C502" s="47">
        <v>3541500</v>
      </c>
      <c r="D502" s="19">
        <v>108</v>
      </c>
      <c r="E502" s="19" t="s">
        <v>162</v>
      </c>
      <c r="F502" s="19" t="s">
        <v>143</v>
      </c>
      <c r="G502" s="19" t="s">
        <v>592</v>
      </c>
      <c r="H502" s="19" t="s">
        <v>458</v>
      </c>
      <c r="I502" s="19"/>
      <c r="J502" s="19"/>
      <c r="K502" s="19"/>
      <c r="L502" s="135">
        <v>0</v>
      </c>
      <c r="M502" s="17"/>
      <c r="N502" s="29">
        <v>0</v>
      </c>
      <c r="O502" s="21"/>
      <c r="P502" s="21"/>
      <c r="Q502" s="22">
        <v>364.43</v>
      </c>
      <c r="R502" s="22">
        <v>348.97</v>
      </c>
      <c r="S502" s="22">
        <f t="shared" si="64"/>
        <v>239.39342000000005</v>
      </c>
      <c r="V502" s="24">
        <v>570</v>
      </c>
      <c r="W502" s="159">
        <v>540</v>
      </c>
      <c r="X502" s="24">
        <f>W502/1.2</f>
        <v>450</v>
      </c>
      <c r="Y502" s="24">
        <f t="shared" ref="Y502:Y509" si="71">W502*AB$4</f>
        <v>313.2</v>
      </c>
      <c r="AB502" s="30">
        <f t="shared" si="62"/>
        <v>8.7122611807792988E-2</v>
      </c>
      <c r="AC502" s="31">
        <f t="shared" si="63"/>
        <v>20.856579999999951</v>
      </c>
      <c r="AD502" s="9" t="s">
        <v>1</v>
      </c>
      <c r="AE502" s="9" t="s">
        <v>647</v>
      </c>
      <c r="AF502" s="9" t="s">
        <v>642</v>
      </c>
    </row>
    <row r="503" spans="1:32">
      <c r="B503" s="9" t="s">
        <v>731</v>
      </c>
      <c r="C503" s="47">
        <v>3543660</v>
      </c>
      <c r="D503" s="19">
        <v>112</v>
      </c>
      <c r="E503" s="19" t="s">
        <v>162</v>
      </c>
      <c r="F503" s="19" t="s">
        <v>143</v>
      </c>
      <c r="G503" s="19" t="s">
        <v>592</v>
      </c>
      <c r="H503" s="19" t="s">
        <v>458</v>
      </c>
      <c r="I503" s="19"/>
      <c r="J503" s="19"/>
      <c r="K503" s="19"/>
      <c r="L503" s="135">
        <v>0</v>
      </c>
      <c r="M503" s="17"/>
      <c r="N503" s="29">
        <v>0</v>
      </c>
      <c r="O503" s="21"/>
      <c r="P503" s="21"/>
      <c r="Q503" s="22">
        <v>389.91</v>
      </c>
      <c r="R503" s="22">
        <v>373.42</v>
      </c>
      <c r="S503" s="22">
        <f t="shared" si="64"/>
        <v>256.16612000000003</v>
      </c>
      <c r="V503" s="24">
        <v>605</v>
      </c>
      <c r="W503" s="159">
        <v>580</v>
      </c>
      <c r="X503" s="24">
        <f t="shared" ref="X503:X512" si="72">W503/1.2</f>
        <v>483.33333333333337</v>
      </c>
      <c r="Y503" s="24">
        <f t="shared" si="71"/>
        <v>336.4</v>
      </c>
      <c r="AB503" s="30">
        <f t="shared" si="62"/>
        <v>9.1414170356849983E-2</v>
      </c>
      <c r="AC503" s="31">
        <f t="shared" si="63"/>
        <v>23.417213333333279</v>
      </c>
      <c r="AD503" s="9" t="s">
        <v>636</v>
      </c>
      <c r="AE503" s="9" t="s">
        <v>647</v>
      </c>
      <c r="AF503" s="9" t="s">
        <v>652</v>
      </c>
    </row>
    <row r="504" spans="1:32">
      <c r="B504" s="9" t="s">
        <v>316</v>
      </c>
      <c r="C504" s="47">
        <v>3520710</v>
      </c>
      <c r="D504" s="19">
        <v>114</v>
      </c>
      <c r="E504" s="19" t="s">
        <v>41</v>
      </c>
      <c r="F504" s="19" t="s">
        <v>143</v>
      </c>
      <c r="G504" s="19" t="s">
        <v>592</v>
      </c>
      <c r="H504" s="19" t="s">
        <v>175</v>
      </c>
      <c r="I504" s="19"/>
      <c r="J504" s="19"/>
      <c r="K504" s="19"/>
      <c r="L504" s="135">
        <v>0</v>
      </c>
      <c r="M504" s="17"/>
      <c r="N504" s="29">
        <v>0</v>
      </c>
      <c r="O504" s="21"/>
      <c r="P504" s="21"/>
      <c r="Q504" s="22">
        <v>358.89</v>
      </c>
      <c r="R504" s="22">
        <v>343.6</v>
      </c>
      <c r="S504" s="22">
        <f t="shared" si="64"/>
        <v>235.70960000000002</v>
      </c>
      <c r="V504" s="24">
        <v>560</v>
      </c>
      <c r="W504" s="159">
        <v>530</v>
      </c>
      <c r="X504" s="24">
        <f t="shared" si="72"/>
        <v>441.66666666666669</v>
      </c>
      <c r="Y504" s="24">
        <f t="shared" si="71"/>
        <v>307.39999999999998</v>
      </c>
      <c r="AB504" s="30">
        <f t="shared" si="62"/>
        <v>8.3607399387494868E-2</v>
      </c>
      <c r="AC504" s="31">
        <f t="shared" si="63"/>
        <v>19.707066666666663</v>
      </c>
      <c r="AD504" s="9" t="s">
        <v>1</v>
      </c>
      <c r="AE504" s="9" t="s">
        <v>650</v>
      </c>
      <c r="AF504" s="9" t="s">
        <v>653</v>
      </c>
    </row>
    <row r="505" spans="1:32">
      <c r="B505" s="9" t="s">
        <v>317</v>
      </c>
      <c r="C505" s="47">
        <v>3544420</v>
      </c>
      <c r="D505" s="19">
        <v>104</v>
      </c>
      <c r="E505" s="19" t="s">
        <v>163</v>
      </c>
      <c r="F505" s="19" t="s">
        <v>143</v>
      </c>
      <c r="G505" s="19" t="s">
        <v>592</v>
      </c>
      <c r="H505" s="19" t="s">
        <v>175</v>
      </c>
      <c r="I505" s="19"/>
      <c r="J505" s="19"/>
      <c r="K505" s="19"/>
      <c r="L505" s="135">
        <v>0</v>
      </c>
      <c r="M505" s="17"/>
      <c r="N505" s="29">
        <v>0</v>
      </c>
      <c r="O505" s="21"/>
      <c r="P505" s="21"/>
      <c r="Q505" s="22">
        <v>338.58</v>
      </c>
      <c r="R505" s="22">
        <v>324.32</v>
      </c>
      <c r="S505" s="22">
        <f t="shared" si="64"/>
        <v>222.48352000000003</v>
      </c>
      <c r="V505" s="24">
        <v>530</v>
      </c>
      <c r="W505" s="159">
        <v>510</v>
      </c>
      <c r="X505" s="24">
        <f t="shared" si="72"/>
        <v>425</v>
      </c>
      <c r="Y505" s="24">
        <f t="shared" si="71"/>
        <v>295.79999999999995</v>
      </c>
      <c r="AB505" s="30">
        <f t="shared" si="62"/>
        <v>0.10457619512672194</v>
      </c>
      <c r="AC505" s="31">
        <f t="shared" si="63"/>
        <v>23.266479999999945</v>
      </c>
      <c r="AD505" s="9" t="s">
        <v>636</v>
      </c>
      <c r="AE505" s="9" t="s">
        <v>654</v>
      </c>
      <c r="AF505" s="9" t="s">
        <v>642</v>
      </c>
    </row>
    <row r="506" spans="1:32">
      <c r="B506" s="9" t="s">
        <v>318</v>
      </c>
      <c r="C506" s="47">
        <v>1544804</v>
      </c>
      <c r="D506" s="19">
        <v>106</v>
      </c>
      <c r="E506" s="19" t="s">
        <v>41</v>
      </c>
      <c r="F506" s="19" t="s">
        <v>143</v>
      </c>
      <c r="G506" s="19" t="s">
        <v>592</v>
      </c>
      <c r="H506" s="19" t="s">
        <v>175</v>
      </c>
      <c r="I506" s="19">
        <v>4</v>
      </c>
      <c r="J506" s="19">
        <v>2</v>
      </c>
      <c r="K506" s="19"/>
      <c r="L506" s="135">
        <v>4</v>
      </c>
      <c r="M506" s="17"/>
      <c r="N506" s="29">
        <v>0</v>
      </c>
      <c r="O506" s="21"/>
      <c r="P506" s="21"/>
      <c r="Q506" s="22">
        <v>339.65</v>
      </c>
      <c r="R506" s="22">
        <v>325.39</v>
      </c>
      <c r="S506" s="22">
        <f t="shared" si="64"/>
        <v>223.21754000000001</v>
      </c>
      <c r="T506" s="18">
        <v>233.03</v>
      </c>
      <c r="V506" s="24">
        <v>525</v>
      </c>
      <c r="W506" s="159">
        <v>510</v>
      </c>
      <c r="X506" s="24">
        <f t="shared" si="72"/>
        <v>425</v>
      </c>
      <c r="Y506" s="24">
        <f t="shared" si="71"/>
        <v>295.79999999999995</v>
      </c>
      <c r="AB506" s="30">
        <f t="shared" si="62"/>
        <v>0.10094394911797683</v>
      </c>
      <c r="AC506" s="31">
        <f t="shared" si="63"/>
        <v>22.532459999999958</v>
      </c>
      <c r="AD506" s="9" t="s">
        <v>636</v>
      </c>
      <c r="AE506" s="9" t="s">
        <v>650</v>
      </c>
      <c r="AF506" s="9" t="s">
        <v>653</v>
      </c>
    </row>
    <row r="507" spans="1:32">
      <c r="B507" s="9" t="s">
        <v>319</v>
      </c>
      <c r="C507" s="47">
        <v>3519350</v>
      </c>
      <c r="D507" s="19"/>
      <c r="E507" s="19" t="s">
        <v>163</v>
      </c>
      <c r="F507" s="19" t="s">
        <v>143</v>
      </c>
      <c r="G507" s="19" t="s">
        <v>592</v>
      </c>
      <c r="H507" s="19" t="s">
        <v>448</v>
      </c>
      <c r="I507" s="19">
        <v>4</v>
      </c>
      <c r="J507" s="19"/>
      <c r="K507" s="19"/>
      <c r="L507" s="135">
        <v>4</v>
      </c>
      <c r="M507" s="17"/>
      <c r="N507" s="29">
        <v>0</v>
      </c>
      <c r="O507" s="21"/>
      <c r="P507" s="21"/>
      <c r="Q507" s="22">
        <v>356.31</v>
      </c>
      <c r="R507" s="22">
        <v>341.09</v>
      </c>
      <c r="S507" s="22">
        <f t="shared" si="64"/>
        <v>233.98774</v>
      </c>
      <c r="T507" s="18">
        <v>244.43</v>
      </c>
      <c r="V507" s="24">
        <v>550</v>
      </c>
      <c r="W507" s="159">
        <v>530</v>
      </c>
      <c r="X507" s="24">
        <f t="shared" si="72"/>
        <v>441.66666666666669</v>
      </c>
      <c r="Y507" s="24">
        <f t="shared" si="71"/>
        <v>307.39999999999998</v>
      </c>
      <c r="AB507" s="30">
        <f t="shared" si="62"/>
        <v>9.1581407926187422E-2</v>
      </c>
      <c r="AC507" s="31">
        <f t="shared" si="63"/>
        <v>21.428926666666683</v>
      </c>
      <c r="AD507" s="9" t="s">
        <v>636</v>
      </c>
      <c r="AE507" s="9" t="s">
        <v>650</v>
      </c>
      <c r="AF507" s="9" t="s">
        <v>652</v>
      </c>
    </row>
    <row r="508" spans="1:32">
      <c r="B508" s="9" t="s">
        <v>320</v>
      </c>
      <c r="C508" s="47">
        <v>3545770</v>
      </c>
      <c r="D508" s="19">
        <v>107</v>
      </c>
      <c r="E508" s="19" t="s">
        <v>162</v>
      </c>
      <c r="F508" s="19" t="s">
        <v>143</v>
      </c>
      <c r="G508" s="19" t="s">
        <v>592</v>
      </c>
      <c r="H508" s="19" t="s">
        <v>175</v>
      </c>
      <c r="I508" s="19">
        <v>4</v>
      </c>
      <c r="J508" s="19"/>
      <c r="K508" s="19"/>
      <c r="L508" s="135">
        <v>4</v>
      </c>
      <c r="M508" s="17"/>
      <c r="N508" s="29">
        <v>0</v>
      </c>
      <c r="O508" s="21"/>
      <c r="P508" s="21"/>
      <c r="Q508" s="22">
        <v>361.11</v>
      </c>
      <c r="R508" s="22">
        <v>345.97</v>
      </c>
      <c r="S508" s="22">
        <f t="shared" si="64"/>
        <v>237.33542000000003</v>
      </c>
      <c r="T508" s="18">
        <v>248.24</v>
      </c>
      <c r="V508" s="24">
        <v>555</v>
      </c>
      <c r="W508" s="159">
        <v>530</v>
      </c>
      <c r="X508" s="24">
        <f t="shared" si="72"/>
        <v>441.66666666666669</v>
      </c>
      <c r="Y508" s="24">
        <f t="shared" si="71"/>
        <v>307.39999999999998</v>
      </c>
      <c r="AB508" s="30">
        <f t="shared" si="62"/>
        <v>7.6184358266737667E-2</v>
      </c>
      <c r="AC508" s="31">
        <f t="shared" si="63"/>
        <v>18.081246666666658</v>
      </c>
      <c r="AD508" s="9" t="s">
        <v>636</v>
      </c>
      <c r="AE508" s="9" t="s">
        <v>650</v>
      </c>
      <c r="AF508" s="9" t="s">
        <v>653</v>
      </c>
    </row>
    <row r="509" spans="1:32">
      <c r="B509" s="9" t="s">
        <v>321</v>
      </c>
      <c r="C509" s="47">
        <v>3519360</v>
      </c>
      <c r="D509" s="19"/>
      <c r="E509" s="19" t="s">
        <v>163</v>
      </c>
      <c r="F509" s="19" t="s">
        <v>143</v>
      </c>
      <c r="G509" s="19" t="s">
        <v>592</v>
      </c>
      <c r="H509" s="19" t="s">
        <v>478</v>
      </c>
      <c r="I509" s="19"/>
      <c r="J509" s="19"/>
      <c r="K509" s="19"/>
      <c r="L509" s="135">
        <v>0</v>
      </c>
      <c r="M509" s="17"/>
      <c r="N509" s="29">
        <v>0</v>
      </c>
      <c r="O509" s="21"/>
      <c r="P509" s="21"/>
      <c r="Q509" s="22">
        <v>393.97</v>
      </c>
      <c r="R509" s="22">
        <v>377.46</v>
      </c>
      <c r="S509" s="22">
        <f t="shared" si="64"/>
        <v>258.93756000000002</v>
      </c>
      <c r="V509" s="24">
        <v>610</v>
      </c>
      <c r="W509" s="159">
        <v>580</v>
      </c>
      <c r="X509" s="24">
        <f t="shared" si="72"/>
        <v>483.33333333333337</v>
      </c>
      <c r="Y509" s="24">
        <f t="shared" si="71"/>
        <v>336.4</v>
      </c>
      <c r="AB509" s="30">
        <f t="shared" si="62"/>
        <v>7.9732632582670868E-2</v>
      </c>
      <c r="AC509" s="31">
        <f t="shared" si="63"/>
        <v>20.645773333333295</v>
      </c>
      <c r="AD509" s="9" t="s">
        <v>636</v>
      </c>
      <c r="AE509" s="9" t="s">
        <v>650</v>
      </c>
      <c r="AF509" s="9" t="s">
        <v>652</v>
      </c>
    </row>
    <row r="510" spans="1:32">
      <c r="B510" s="16" t="s">
        <v>692</v>
      </c>
      <c r="C510" s="47"/>
      <c r="D510" s="19"/>
      <c r="E510" s="19"/>
      <c r="F510" s="19"/>
      <c r="G510" s="19"/>
      <c r="H510" s="19"/>
      <c r="I510" s="19"/>
      <c r="J510" s="19"/>
      <c r="K510" s="19"/>
      <c r="L510" s="17"/>
      <c r="M510" s="17"/>
      <c r="N510" s="21"/>
      <c r="O510" s="21"/>
      <c r="P510" s="21"/>
      <c r="S510" s="22"/>
      <c r="AB510" s="30"/>
      <c r="AC510" s="31"/>
    </row>
    <row r="511" spans="1:32">
      <c r="B511" s="122" t="s">
        <v>322</v>
      </c>
      <c r="C511" s="47">
        <v>3547520</v>
      </c>
      <c r="D511" s="19">
        <v>105</v>
      </c>
      <c r="E511" s="19" t="s">
        <v>41</v>
      </c>
      <c r="F511" s="19" t="s">
        <v>143</v>
      </c>
      <c r="G511" s="19" t="s">
        <v>592</v>
      </c>
      <c r="H511" s="19" t="s">
        <v>175</v>
      </c>
      <c r="I511" s="19"/>
      <c r="J511" s="19"/>
      <c r="K511" s="19"/>
      <c r="L511" s="118"/>
      <c r="M511" s="17"/>
      <c r="N511" s="119"/>
      <c r="O511" s="21"/>
      <c r="P511" s="21"/>
      <c r="Q511" s="22">
        <v>425.72</v>
      </c>
      <c r="S511" s="22"/>
      <c r="V511" s="24">
        <v>655</v>
      </c>
      <c r="W511" s="117"/>
      <c r="X511" s="24">
        <f t="shared" si="72"/>
        <v>0</v>
      </c>
      <c r="Y511" s="24">
        <f>W511*AB$4</f>
        <v>0</v>
      </c>
      <c r="AB511" s="30" t="e">
        <f t="shared" si="62"/>
        <v>#DIV/0!</v>
      </c>
      <c r="AC511" s="31">
        <f t="shared" si="63"/>
        <v>-0.75</v>
      </c>
      <c r="AD511" s="9" t="s">
        <v>636</v>
      </c>
      <c r="AE511" s="9" t="s">
        <v>650</v>
      </c>
      <c r="AF511" s="9" t="s">
        <v>653</v>
      </c>
    </row>
    <row r="512" spans="1:32">
      <c r="B512" s="122" t="s">
        <v>323</v>
      </c>
      <c r="C512" s="47">
        <v>3541290</v>
      </c>
      <c r="D512" s="19"/>
      <c r="E512" s="19" t="s">
        <v>163</v>
      </c>
      <c r="F512" s="19" t="s">
        <v>143</v>
      </c>
      <c r="G512" s="19" t="s">
        <v>592</v>
      </c>
      <c r="H512" s="19" t="s">
        <v>448</v>
      </c>
      <c r="I512" s="19"/>
      <c r="J512" s="19"/>
      <c r="K512" s="19"/>
      <c r="L512" s="118"/>
      <c r="M512" s="17"/>
      <c r="N512" s="119"/>
      <c r="O512" s="21"/>
      <c r="P512" s="21"/>
      <c r="Q512" s="22">
        <v>396.92</v>
      </c>
      <c r="S512" s="22"/>
      <c r="V512" s="24">
        <v>615</v>
      </c>
      <c r="W512" s="117"/>
      <c r="X512" s="24">
        <f t="shared" si="72"/>
        <v>0</v>
      </c>
      <c r="Y512" s="24">
        <f>W512*AB$4</f>
        <v>0</v>
      </c>
      <c r="AB512" s="30" t="e">
        <f t="shared" si="62"/>
        <v>#DIV/0!</v>
      </c>
      <c r="AC512" s="31">
        <f t="shared" si="63"/>
        <v>-0.75</v>
      </c>
      <c r="AD512" s="9" t="s">
        <v>636</v>
      </c>
      <c r="AE512" s="9" t="s">
        <v>650</v>
      </c>
      <c r="AF512" s="9" t="s">
        <v>652</v>
      </c>
    </row>
    <row r="513" spans="1:32"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7"/>
      <c r="M513" s="17"/>
      <c r="N513" s="21"/>
      <c r="O513" s="21"/>
      <c r="P513" s="21"/>
      <c r="S513" s="22"/>
      <c r="AB513" s="30"/>
      <c r="AC513" s="31"/>
    </row>
    <row r="514" spans="1:32">
      <c r="B514" s="17" t="s">
        <v>33</v>
      </c>
      <c r="D514" s="19"/>
      <c r="E514" s="19"/>
      <c r="F514" s="19"/>
      <c r="G514" s="19"/>
      <c r="H514" s="19"/>
      <c r="I514" s="19"/>
      <c r="J514" s="19"/>
      <c r="K514" s="19"/>
      <c r="L514" s="17"/>
      <c r="M514" s="17"/>
      <c r="N514" s="21"/>
      <c r="O514" s="21"/>
      <c r="P514" s="21"/>
      <c r="S514" s="22"/>
      <c r="AB514" s="30"/>
      <c r="AC514" s="31"/>
    </row>
    <row r="515" spans="1:32">
      <c r="B515" s="17" t="s">
        <v>693</v>
      </c>
      <c r="D515" s="19"/>
      <c r="E515" s="19"/>
      <c r="F515" s="19"/>
      <c r="G515" s="19"/>
      <c r="H515" s="19"/>
      <c r="I515" s="19"/>
      <c r="J515" s="19"/>
      <c r="K515" s="19"/>
      <c r="L515" s="17"/>
      <c r="M515" s="17"/>
      <c r="N515" s="21"/>
      <c r="O515" s="21"/>
      <c r="P515" s="21"/>
      <c r="S515" s="22"/>
      <c r="AB515" s="30"/>
      <c r="AC515" s="31"/>
    </row>
    <row r="516" spans="1:32">
      <c r="B516" s="116" t="s">
        <v>611</v>
      </c>
      <c r="C516" s="27">
        <v>4510040</v>
      </c>
      <c r="D516" s="19" t="s">
        <v>612</v>
      </c>
      <c r="E516" s="19" t="s">
        <v>44</v>
      </c>
      <c r="F516" s="19" t="s">
        <v>1</v>
      </c>
      <c r="G516" s="19" t="s">
        <v>592</v>
      </c>
      <c r="H516" s="19" t="s">
        <v>122</v>
      </c>
      <c r="I516" s="19"/>
      <c r="J516" s="19"/>
      <c r="K516" s="19"/>
      <c r="L516" s="118"/>
      <c r="M516" s="17"/>
      <c r="N516" s="119"/>
      <c r="O516" s="21"/>
      <c r="P516" s="21"/>
      <c r="Q516" s="22">
        <v>84.55</v>
      </c>
      <c r="S516" s="22"/>
      <c r="V516" s="24">
        <v>145</v>
      </c>
      <c r="W516" s="117"/>
      <c r="X516" s="24">
        <f>W516/1.2</f>
        <v>0</v>
      </c>
      <c r="Y516" s="24">
        <f>W516*AB$4</f>
        <v>0</v>
      </c>
      <c r="AB516" s="30" t="e">
        <f t="shared" si="62"/>
        <v>#DIV/0!</v>
      </c>
      <c r="AC516" s="31">
        <f t="shared" si="63"/>
        <v>-0.75</v>
      </c>
      <c r="AD516" s="9" t="s">
        <v>636</v>
      </c>
      <c r="AE516" s="9" t="s">
        <v>1</v>
      </c>
      <c r="AF516" s="9" t="s">
        <v>641</v>
      </c>
    </row>
    <row r="517" spans="1:32">
      <c r="B517" s="17" t="s">
        <v>125</v>
      </c>
      <c r="D517" s="19"/>
      <c r="E517" s="19"/>
      <c r="F517" s="19"/>
      <c r="G517" s="19"/>
      <c r="H517" s="19"/>
      <c r="I517" s="19"/>
      <c r="J517" s="19"/>
      <c r="K517" s="19"/>
      <c r="L517" s="17"/>
      <c r="M517" s="17"/>
      <c r="N517" s="21"/>
      <c r="O517" s="21"/>
      <c r="P517" s="21"/>
      <c r="S517" s="22"/>
      <c r="AB517" s="30"/>
      <c r="AC517" s="31"/>
    </row>
    <row r="518" spans="1:32">
      <c r="B518" s="19" t="s">
        <v>134</v>
      </c>
      <c r="C518" s="19">
        <v>4511190</v>
      </c>
      <c r="D518" s="19" t="s">
        <v>10</v>
      </c>
      <c r="E518" s="19" t="s">
        <v>43</v>
      </c>
      <c r="F518" s="19" t="s">
        <v>1</v>
      </c>
      <c r="G518" s="19" t="s">
        <v>592</v>
      </c>
      <c r="H518" s="19" t="s">
        <v>610</v>
      </c>
      <c r="I518" s="19"/>
      <c r="J518" s="19"/>
      <c r="K518" s="19"/>
      <c r="L518" s="129">
        <v>0</v>
      </c>
      <c r="M518" s="17"/>
      <c r="N518" s="29">
        <v>0</v>
      </c>
      <c r="O518" s="21"/>
      <c r="P518" s="21"/>
      <c r="Q518" s="22">
        <v>76.73</v>
      </c>
      <c r="R518" s="22">
        <v>77.36</v>
      </c>
      <c r="S518" s="22">
        <f t="shared" si="64"/>
        <v>53.068960000000004</v>
      </c>
      <c r="V518" s="24">
        <v>125</v>
      </c>
      <c r="W518" s="159">
        <v>125</v>
      </c>
      <c r="X518" s="24">
        <f t="shared" ref="X518" si="73">W518/1.2</f>
        <v>104.16666666666667</v>
      </c>
      <c r="Y518" s="24">
        <f t="shared" ref="Y518" si="74">W518*AB$4</f>
        <v>72.5</v>
      </c>
      <c r="AB518" s="30">
        <f t="shared" ref="AB518:AB580" si="75">(X518*AB$4-0.75-S518)/S518</f>
        <v>0.1243232704516286</v>
      </c>
      <c r="AC518" s="31">
        <f t="shared" ref="AC518:AC580" si="76">X518*AB$4-0.75-S518</f>
        <v>6.5977066666666602</v>
      </c>
      <c r="AD518" s="9" t="s">
        <v>1</v>
      </c>
      <c r="AE518" s="9" t="s">
        <v>647</v>
      </c>
      <c r="AF518" s="9" t="s">
        <v>641</v>
      </c>
    </row>
    <row r="519" spans="1:32">
      <c r="B519" s="19" t="s">
        <v>135</v>
      </c>
      <c r="C519" s="19">
        <v>4511220</v>
      </c>
      <c r="D519" s="19" t="s">
        <v>11</v>
      </c>
      <c r="E519" s="19" t="s">
        <v>43</v>
      </c>
      <c r="F519" s="19" t="s">
        <v>1</v>
      </c>
      <c r="G519" s="19" t="s">
        <v>592</v>
      </c>
      <c r="H519" s="19" t="s">
        <v>610</v>
      </c>
      <c r="I519" s="19"/>
      <c r="J519" s="19"/>
      <c r="K519" s="19"/>
      <c r="L519" s="129">
        <v>0</v>
      </c>
      <c r="M519" s="17"/>
      <c r="N519" s="29">
        <v>0</v>
      </c>
      <c r="O519" s="21"/>
      <c r="P519" s="21"/>
      <c r="Q519" s="22">
        <v>95.35</v>
      </c>
      <c r="R519" s="22">
        <v>98.06</v>
      </c>
      <c r="S519" s="22">
        <f t="shared" si="64"/>
        <v>67.269160000000014</v>
      </c>
      <c r="V519" s="24">
        <v>160</v>
      </c>
      <c r="W519" s="159">
        <v>160</v>
      </c>
      <c r="X519" s="24">
        <f t="shared" ref="X519:X524" si="77">W519/1.2</f>
        <v>133.33333333333334</v>
      </c>
      <c r="Y519" s="24">
        <f t="shared" ref="Y519:Y524" si="78">W519*AB$4</f>
        <v>92.8</v>
      </c>
      <c r="AB519" s="30">
        <f t="shared" si="75"/>
        <v>0.13846127011744033</v>
      </c>
      <c r="AC519" s="31">
        <f t="shared" si="76"/>
        <v>9.314173333333315</v>
      </c>
      <c r="AD519" s="9" t="s">
        <v>1</v>
      </c>
      <c r="AE519" s="9" t="s">
        <v>647</v>
      </c>
      <c r="AF519" s="9" t="s">
        <v>641</v>
      </c>
    </row>
    <row r="520" spans="1:32">
      <c r="B520" s="19" t="s">
        <v>216</v>
      </c>
      <c r="C520" s="19">
        <v>4511520</v>
      </c>
      <c r="D520" s="19" t="s">
        <v>12</v>
      </c>
      <c r="E520" s="19" t="s">
        <v>217</v>
      </c>
      <c r="F520" s="19" t="s">
        <v>1</v>
      </c>
      <c r="G520" s="19" t="s">
        <v>592</v>
      </c>
      <c r="H520" s="19" t="s">
        <v>165</v>
      </c>
      <c r="I520" s="19"/>
      <c r="J520" s="19"/>
      <c r="K520" s="19"/>
      <c r="L520" s="129">
        <v>0</v>
      </c>
      <c r="M520" s="17"/>
      <c r="N520" s="29">
        <v>0</v>
      </c>
      <c r="O520" s="21"/>
      <c r="P520" s="21"/>
      <c r="Q520" s="22">
        <v>108.39</v>
      </c>
      <c r="R520" s="22">
        <v>107</v>
      </c>
      <c r="S520" s="22">
        <f t="shared" si="64"/>
        <v>73.402000000000001</v>
      </c>
      <c r="V520" s="24">
        <v>185</v>
      </c>
      <c r="W520" s="159">
        <v>180</v>
      </c>
      <c r="X520" s="24">
        <f t="shared" si="77"/>
        <v>150</v>
      </c>
      <c r="Y520" s="24">
        <f t="shared" si="78"/>
        <v>104.39999999999999</v>
      </c>
      <c r="AB520" s="30">
        <f t="shared" si="75"/>
        <v>0.17503610255851337</v>
      </c>
      <c r="AC520" s="31">
        <f t="shared" si="76"/>
        <v>12.847999999999999</v>
      </c>
      <c r="AD520" s="9" t="s">
        <v>1</v>
      </c>
      <c r="AE520" s="9" t="s">
        <v>1</v>
      </c>
      <c r="AF520" s="9" t="s">
        <v>639</v>
      </c>
    </row>
    <row r="521" spans="1:32">
      <c r="B521" s="19" t="s">
        <v>897</v>
      </c>
      <c r="C521" s="19">
        <v>4511530</v>
      </c>
      <c r="D521" s="19" t="s">
        <v>13</v>
      </c>
      <c r="E521" s="19" t="s">
        <v>217</v>
      </c>
      <c r="F521" s="19" t="s">
        <v>1</v>
      </c>
      <c r="G521" s="19" t="s">
        <v>592</v>
      </c>
      <c r="H521" s="19" t="s">
        <v>165</v>
      </c>
      <c r="I521" s="19"/>
      <c r="J521" s="19"/>
      <c r="K521" s="19"/>
      <c r="L521" s="129">
        <v>0</v>
      </c>
      <c r="M521" s="17"/>
      <c r="N521" s="29">
        <v>0</v>
      </c>
      <c r="O521" s="21"/>
      <c r="P521" s="21"/>
      <c r="R521" s="22">
        <v>106.27</v>
      </c>
      <c r="S521" s="22">
        <f t="shared" si="64"/>
        <v>72.901220000000009</v>
      </c>
      <c r="W521" s="159">
        <v>180</v>
      </c>
      <c r="X521" s="24">
        <f t="shared" si="77"/>
        <v>150</v>
      </c>
      <c r="Y521" s="24">
        <f t="shared" si="78"/>
        <v>104.39999999999999</v>
      </c>
      <c r="AB521" s="30">
        <f t="shared" si="75"/>
        <v>0.18310777240764955</v>
      </c>
      <c r="AC521" s="31">
        <f t="shared" si="76"/>
        <v>13.348779999999991</v>
      </c>
      <c r="AD521" s="9" t="s">
        <v>1</v>
      </c>
      <c r="AE521" s="9" t="s">
        <v>1</v>
      </c>
      <c r="AF521" s="9" t="s">
        <v>639</v>
      </c>
    </row>
    <row r="522" spans="1:32">
      <c r="B522" s="19" t="s">
        <v>76</v>
      </c>
      <c r="C522" s="19">
        <v>4512290</v>
      </c>
      <c r="D522" s="19" t="s">
        <v>14</v>
      </c>
      <c r="E522" s="19" t="s">
        <v>44</v>
      </c>
      <c r="F522" s="19" t="s">
        <v>1</v>
      </c>
      <c r="G522" s="19" t="s">
        <v>592</v>
      </c>
      <c r="H522" s="17" t="s">
        <v>610</v>
      </c>
      <c r="I522" s="19"/>
      <c r="J522" s="19"/>
      <c r="K522" s="19"/>
      <c r="L522" s="129">
        <v>0</v>
      </c>
      <c r="M522" s="17"/>
      <c r="N522" s="29">
        <v>0</v>
      </c>
      <c r="O522" s="21"/>
      <c r="P522" s="21"/>
      <c r="Q522" s="22">
        <v>86.41</v>
      </c>
      <c r="R522" s="22">
        <v>87.89</v>
      </c>
      <c r="S522" s="22">
        <f t="shared" ref="S522:S585" si="79">R522*S$4</f>
        <v>60.292540000000002</v>
      </c>
      <c r="V522" s="24">
        <v>140</v>
      </c>
      <c r="W522" s="159">
        <v>145</v>
      </c>
      <c r="X522" s="24">
        <f t="shared" si="77"/>
        <v>120.83333333333334</v>
      </c>
      <c r="Y522" s="24">
        <f t="shared" si="78"/>
        <v>84.1</v>
      </c>
      <c r="AB522" s="30">
        <f t="shared" si="75"/>
        <v>0.1499487885787085</v>
      </c>
      <c r="AC522" s="31">
        <f t="shared" si="76"/>
        <v>9.0407933333333261</v>
      </c>
      <c r="AD522" s="9" t="s">
        <v>1</v>
      </c>
      <c r="AE522" s="9" t="s">
        <v>647</v>
      </c>
      <c r="AF522" s="9" t="s">
        <v>641</v>
      </c>
    </row>
    <row r="523" spans="1:32" ht="11.25" customHeight="1">
      <c r="B523" s="19" t="s">
        <v>206</v>
      </c>
      <c r="C523" s="19">
        <v>4510290</v>
      </c>
      <c r="D523" s="19" t="s">
        <v>207</v>
      </c>
      <c r="E523" s="19" t="s">
        <v>39</v>
      </c>
      <c r="F523" s="19" t="s">
        <v>1</v>
      </c>
      <c r="G523" s="19" t="s">
        <v>592</v>
      </c>
      <c r="H523" s="19" t="s">
        <v>122</v>
      </c>
      <c r="I523" s="19">
        <v>8</v>
      </c>
      <c r="J523" s="19">
        <v>20</v>
      </c>
      <c r="K523" s="19">
        <v>8</v>
      </c>
      <c r="L523" s="129">
        <v>8</v>
      </c>
      <c r="M523" s="17"/>
      <c r="N523" s="29">
        <v>0</v>
      </c>
      <c r="O523" s="21"/>
      <c r="P523" s="21"/>
      <c r="Q523" s="22">
        <v>88.65</v>
      </c>
      <c r="R523" s="22">
        <v>87.43</v>
      </c>
      <c r="S523" s="22">
        <f t="shared" si="79"/>
        <v>59.976980000000012</v>
      </c>
      <c r="T523" s="18">
        <v>60.81</v>
      </c>
      <c r="V523" s="24">
        <v>140</v>
      </c>
      <c r="W523" s="159">
        <v>140</v>
      </c>
      <c r="X523" s="24">
        <f t="shared" si="77"/>
        <v>116.66666666666667</v>
      </c>
      <c r="Y523" s="24">
        <f t="shared" si="78"/>
        <v>81.199999999999989</v>
      </c>
      <c r="AB523" s="30">
        <f t="shared" si="75"/>
        <v>0.1157058369172082</v>
      </c>
      <c r="AC523" s="31">
        <f t="shared" si="76"/>
        <v>6.9396866666666597</v>
      </c>
      <c r="AD523" s="9" t="s">
        <v>1</v>
      </c>
      <c r="AE523" s="9" t="s">
        <v>647</v>
      </c>
      <c r="AF523" s="9" t="s">
        <v>641</v>
      </c>
    </row>
    <row r="524" spans="1:32">
      <c r="B524" s="19" t="s">
        <v>52</v>
      </c>
      <c r="C524" s="19">
        <v>4511260</v>
      </c>
      <c r="D524" s="19" t="s">
        <v>386</v>
      </c>
      <c r="E524" s="19" t="s">
        <v>613</v>
      </c>
      <c r="F524" s="19" t="s">
        <v>1</v>
      </c>
      <c r="G524" s="19" t="s">
        <v>592</v>
      </c>
      <c r="H524" s="19" t="s">
        <v>610</v>
      </c>
      <c r="I524" s="19">
        <v>4</v>
      </c>
      <c r="J524" s="19">
        <v>11</v>
      </c>
      <c r="K524" s="19">
        <v>10</v>
      </c>
      <c r="L524" s="129">
        <v>4</v>
      </c>
      <c r="M524" s="17"/>
      <c r="N524" s="29">
        <v>4</v>
      </c>
      <c r="O524" s="21"/>
      <c r="P524" s="21"/>
      <c r="Q524" s="22">
        <v>80.45</v>
      </c>
      <c r="R524" s="22">
        <v>81.99</v>
      </c>
      <c r="S524" s="22">
        <f t="shared" si="79"/>
        <v>56.245139999999999</v>
      </c>
      <c r="T524" s="18">
        <v>55.19</v>
      </c>
      <c r="V524" s="24">
        <v>130</v>
      </c>
      <c r="W524" s="159">
        <v>135</v>
      </c>
      <c r="X524" s="24">
        <f t="shared" si="77"/>
        <v>112.5</v>
      </c>
      <c r="Y524" s="24">
        <f t="shared" si="78"/>
        <v>78.3</v>
      </c>
      <c r="AB524" s="30">
        <f t="shared" si="75"/>
        <v>0.14676574722722713</v>
      </c>
      <c r="AC524" s="31">
        <f t="shared" si="76"/>
        <v>8.2548600000000008</v>
      </c>
      <c r="AD524" s="9" t="s">
        <v>1</v>
      </c>
      <c r="AE524" s="9" t="s">
        <v>647</v>
      </c>
      <c r="AF524" s="9" t="s">
        <v>641</v>
      </c>
    </row>
    <row r="525" spans="1:32">
      <c r="B525" s="17" t="s">
        <v>126</v>
      </c>
      <c r="D525" s="19"/>
      <c r="E525" s="19"/>
      <c r="F525" s="19"/>
      <c r="G525" s="19"/>
      <c r="H525" s="19"/>
      <c r="I525" s="19"/>
      <c r="J525" s="19"/>
      <c r="K525" s="19"/>
      <c r="L525" s="17"/>
      <c r="M525" s="17"/>
      <c r="N525" s="21"/>
      <c r="O525" s="21"/>
      <c r="P525" s="21"/>
      <c r="S525" s="22"/>
      <c r="AB525" s="30" t="e">
        <f t="shared" si="75"/>
        <v>#DIV/0!</v>
      </c>
      <c r="AC525" s="31">
        <f t="shared" si="76"/>
        <v>-0.75</v>
      </c>
    </row>
    <row r="526" spans="1:32">
      <c r="A526" s="10" t="s">
        <v>899</v>
      </c>
      <c r="B526" s="19" t="s">
        <v>898</v>
      </c>
      <c r="C526" s="27">
        <v>4512250</v>
      </c>
      <c r="D526" s="19" t="s">
        <v>11</v>
      </c>
      <c r="E526" s="19" t="s">
        <v>219</v>
      </c>
      <c r="F526" s="19" t="s">
        <v>1</v>
      </c>
      <c r="G526" s="19" t="s">
        <v>592</v>
      </c>
      <c r="H526" s="19" t="s">
        <v>610</v>
      </c>
      <c r="I526" s="19"/>
      <c r="J526" s="19"/>
      <c r="K526" s="19"/>
      <c r="L526" s="129">
        <v>0</v>
      </c>
      <c r="M526" s="17"/>
      <c r="N526" s="130">
        <v>0</v>
      </c>
      <c r="O526" s="21"/>
      <c r="P526" s="21"/>
      <c r="R526" s="22">
        <v>110.98</v>
      </c>
      <c r="S526" s="22">
        <f t="shared" si="79"/>
        <v>76.132280000000009</v>
      </c>
      <c r="W526" s="159">
        <v>185</v>
      </c>
      <c r="X526" s="24">
        <f>W526/1.2</f>
        <v>154.16666666666669</v>
      </c>
      <c r="Y526" s="24">
        <f t="shared" ref="Y526" si="80">W526*AB$4</f>
        <v>107.3</v>
      </c>
      <c r="AB526" s="30">
        <f t="shared" si="75"/>
        <v>0.16463958082782573</v>
      </c>
      <c r="AC526" s="31">
        <f t="shared" si="76"/>
        <v>12.534386666666663</v>
      </c>
      <c r="AD526" s="9" t="s">
        <v>918</v>
      </c>
    </row>
    <row r="527" spans="1:32">
      <c r="B527" s="19" t="s">
        <v>77</v>
      </c>
      <c r="C527" s="19">
        <v>4510070</v>
      </c>
      <c r="D527" s="19">
        <v>97</v>
      </c>
      <c r="E527" s="19" t="s">
        <v>39</v>
      </c>
      <c r="F527" s="19" t="s">
        <v>8</v>
      </c>
      <c r="G527" s="19" t="s">
        <v>592</v>
      </c>
      <c r="H527" s="19" t="s">
        <v>122</v>
      </c>
      <c r="I527" s="19"/>
      <c r="J527" s="19">
        <v>4</v>
      </c>
      <c r="K527" s="19">
        <v>4</v>
      </c>
      <c r="L527" s="129">
        <v>0</v>
      </c>
      <c r="M527" s="17"/>
      <c r="N527" s="29">
        <v>0</v>
      </c>
      <c r="O527" s="21"/>
      <c r="P527" s="21"/>
      <c r="Q527" s="22">
        <v>74.489999999999995</v>
      </c>
      <c r="R527" s="22">
        <v>73.67</v>
      </c>
      <c r="S527" s="22">
        <f t="shared" si="79"/>
        <v>50.537620000000004</v>
      </c>
      <c r="V527" s="24">
        <v>125</v>
      </c>
      <c r="W527" s="159">
        <v>125</v>
      </c>
      <c r="X527" s="24">
        <f>W527/1.2</f>
        <v>104.16666666666667</v>
      </c>
      <c r="Y527" s="24">
        <f t="shared" ref="Y527:Y541" si="81">W527*AB$4</f>
        <v>72.5</v>
      </c>
      <c r="AB527" s="30">
        <f t="shared" si="75"/>
        <v>0.18063863447995096</v>
      </c>
      <c r="AC527" s="31">
        <f t="shared" si="76"/>
        <v>9.1290466666666603</v>
      </c>
      <c r="AD527" s="9" t="s">
        <v>1</v>
      </c>
      <c r="AE527" s="9" t="s">
        <v>1</v>
      </c>
      <c r="AF527" s="9" t="s">
        <v>639</v>
      </c>
    </row>
    <row r="528" spans="1:32">
      <c r="B528" s="19"/>
      <c r="C528" s="116">
        <v>4511540</v>
      </c>
      <c r="D528" s="19" t="s">
        <v>15</v>
      </c>
      <c r="E528" s="19" t="s">
        <v>44</v>
      </c>
      <c r="F528" s="19" t="s">
        <v>1</v>
      </c>
      <c r="G528" s="19" t="s">
        <v>592</v>
      </c>
      <c r="H528" s="19" t="s">
        <v>165</v>
      </c>
      <c r="I528" s="19"/>
      <c r="J528" s="19" t="s">
        <v>813</v>
      </c>
      <c r="K528" s="19">
        <v>9</v>
      </c>
      <c r="L528" s="118"/>
      <c r="M528" s="17"/>
      <c r="N528" s="123"/>
      <c r="O528" s="87"/>
      <c r="P528" s="87"/>
      <c r="Q528" s="22">
        <v>84.18</v>
      </c>
      <c r="S528" s="22">
        <f t="shared" si="79"/>
        <v>0</v>
      </c>
      <c r="V528" s="24">
        <v>135</v>
      </c>
      <c r="W528" s="149"/>
      <c r="X528" s="24">
        <f t="shared" ref="X528:X541" si="82">W528/1.2</f>
        <v>0</v>
      </c>
      <c r="Y528" s="24">
        <f t="shared" si="81"/>
        <v>0</v>
      </c>
      <c r="AB528" s="30" t="e">
        <f t="shared" si="75"/>
        <v>#DIV/0!</v>
      </c>
      <c r="AC528" s="31">
        <f t="shared" si="76"/>
        <v>-0.75</v>
      </c>
      <c r="AD528" s="9" t="s">
        <v>1</v>
      </c>
      <c r="AE528" s="9" t="s">
        <v>1</v>
      </c>
      <c r="AF528" s="9" t="s">
        <v>639</v>
      </c>
    </row>
    <row r="529" spans="1:32">
      <c r="B529" s="19"/>
      <c r="C529" s="19">
        <v>4511160</v>
      </c>
      <c r="D529" s="19" t="s">
        <v>15</v>
      </c>
      <c r="E529" s="19" t="s">
        <v>44</v>
      </c>
      <c r="F529" s="19" t="s">
        <v>1</v>
      </c>
      <c r="G529" s="19" t="s">
        <v>592</v>
      </c>
      <c r="H529" s="19" t="s">
        <v>610</v>
      </c>
      <c r="I529" s="19">
        <v>4</v>
      </c>
      <c r="J529" s="19">
        <v>20</v>
      </c>
      <c r="K529" s="19">
        <v>16</v>
      </c>
      <c r="L529" s="129">
        <v>40</v>
      </c>
      <c r="M529" s="17"/>
      <c r="N529" s="29">
        <v>12</v>
      </c>
      <c r="O529" s="21"/>
      <c r="P529" s="21"/>
      <c r="Q529" s="22">
        <v>84.18</v>
      </c>
      <c r="R529" s="22">
        <v>83.06</v>
      </c>
      <c r="S529" s="22">
        <f t="shared" si="79"/>
        <v>56.979160000000007</v>
      </c>
      <c r="T529" s="18">
        <v>57.75</v>
      </c>
      <c r="V529" s="24">
        <v>135</v>
      </c>
      <c r="W529" s="159">
        <v>135</v>
      </c>
      <c r="X529" s="24">
        <f t="shared" si="82"/>
        <v>112.5</v>
      </c>
      <c r="Y529" s="24">
        <f t="shared" si="81"/>
        <v>78.3</v>
      </c>
      <c r="AB529" s="30">
        <f t="shared" si="75"/>
        <v>0.13199281983096964</v>
      </c>
      <c r="AC529" s="31">
        <f t="shared" si="76"/>
        <v>7.5208399999999926</v>
      </c>
      <c r="AD529" s="9" t="s">
        <v>1</v>
      </c>
      <c r="AE529" s="9" t="s">
        <v>647</v>
      </c>
      <c r="AF529" s="9" t="s">
        <v>641</v>
      </c>
    </row>
    <row r="530" spans="1:32">
      <c r="B530" s="19"/>
      <c r="C530" s="19">
        <v>4511290</v>
      </c>
      <c r="D530" s="19" t="s">
        <v>15</v>
      </c>
      <c r="E530" s="19" t="s">
        <v>44</v>
      </c>
      <c r="F530" s="19" t="s">
        <v>1</v>
      </c>
      <c r="G530" s="19" t="s">
        <v>592</v>
      </c>
      <c r="H530" s="19" t="s">
        <v>609</v>
      </c>
      <c r="I530" s="19">
        <v>2</v>
      </c>
      <c r="J530" s="19">
        <v>18</v>
      </c>
      <c r="K530" s="19">
        <v>8</v>
      </c>
      <c r="L530" s="129"/>
      <c r="M530" s="17"/>
      <c r="N530" s="29">
        <v>6</v>
      </c>
      <c r="O530" s="21"/>
      <c r="P530" s="21"/>
      <c r="Q530" s="22">
        <v>84.18</v>
      </c>
      <c r="R530" s="22">
        <v>83.06</v>
      </c>
      <c r="S530" s="22">
        <f t="shared" si="79"/>
        <v>56.979160000000007</v>
      </c>
      <c r="T530" s="18">
        <v>57.75</v>
      </c>
      <c r="V530" s="24">
        <v>140</v>
      </c>
      <c r="W530" s="160">
        <v>140</v>
      </c>
      <c r="X530" s="24">
        <f t="shared" si="82"/>
        <v>116.66666666666667</v>
      </c>
      <c r="Y530" s="24">
        <f t="shared" si="81"/>
        <v>81.199999999999989</v>
      </c>
      <c r="AB530" s="30">
        <f t="shared" si="75"/>
        <v>0.17440598749905514</v>
      </c>
      <c r="AC530" s="31">
        <f t="shared" si="76"/>
        <v>9.937506666666664</v>
      </c>
      <c r="AD530" s="9" t="s">
        <v>647</v>
      </c>
      <c r="AE530" s="9" t="s">
        <v>650</v>
      </c>
      <c r="AF530" s="9" t="s">
        <v>641</v>
      </c>
    </row>
    <row r="531" spans="1:32">
      <c r="A531" s="10" t="s">
        <v>917</v>
      </c>
      <c r="B531" s="19" t="s">
        <v>107</v>
      </c>
      <c r="C531" s="19">
        <v>4511570</v>
      </c>
      <c r="D531" s="19" t="s">
        <v>11</v>
      </c>
      <c r="E531" s="19" t="s">
        <v>44</v>
      </c>
      <c r="F531" s="19" t="s">
        <v>1</v>
      </c>
      <c r="G531" s="19" t="s">
        <v>592</v>
      </c>
      <c r="H531" s="19" t="s">
        <v>165</v>
      </c>
      <c r="I531" s="19">
        <v>6</v>
      </c>
      <c r="J531" s="19">
        <v>4</v>
      </c>
      <c r="K531" s="19">
        <v>4</v>
      </c>
      <c r="L531" s="129">
        <v>4</v>
      </c>
      <c r="M531" s="17"/>
      <c r="N531" s="128">
        <v>0</v>
      </c>
      <c r="O531" s="120"/>
      <c r="P531" s="120"/>
      <c r="Q531" s="22">
        <v>103.17</v>
      </c>
      <c r="R531" s="22">
        <v>101.81</v>
      </c>
      <c r="S531" s="22">
        <f t="shared" si="79"/>
        <v>69.841660000000005</v>
      </c>
      <c r="T531" s="18">
        <v>71.28</v>
      </c>
      <c r="V531" s="24">
        <v>150</v>
      </c>
      <c r="W531" s="162">
        <v>155</v>
      </c>
      <c r="X531" s="24">
        <f t="shared" si="82"/>
        <v>129.16666666666669</v>
      </c>
      <c r="Y531" s="24">
        <f t="shared" si="81"/>
        <v>89.899999999999991</v>
      </c>
      <c r="AB531" s="30">
        <f t="shared" si="75"/>
        <v>6.1925885877664802E-2</v>
      </c>
      <c r="AC531" s="31">
        <f t="shared" si="76"/>
        <v>4.3250066666666669</v>
      </c>
      <c r="AD531" s="9" t="s">
        <v>1</v>
      </c>
      <c r="AE531" s="9" t="s">
        <v>1</v>
      </c>
      <c r="AF531" s="9" t="s">
        <v>639</v>
      </c>
    </row>
    <row r="532" spans="1:32">
      <c r="B532" s="19"/>
      <c r="C532" s="19">
        <v>4511280</v>
      </c>
      <c r="D532" s="19" t="s">
        <v>11</v>
      </c>
      <c r="E532" s="19" t="s">
        <v>44</v>
      </c>
      <c r="F532" s="19" t="s">
        <v>1</v>
      </c>
      <c r="G532" s="19" t="s">
        <v>592</v>
      </c>
      <c r="H532" s="19" t="s">
        <v>610</v>
      </c>
      <c r="I532" s="19">
        <v>4</v>
      </c>
      <c r="J532" s="19">
        <v>4</v>
      </c>
      <c r="K532" s="19"/>
      <c r="L532" s="129"/>
      <c r="M532" s="17"/>
      <c r="N532" s="29">
        <v>0</v>
      </c>
      <c r="O532" s="21"/>
      <c r="P532" s="21"/>
      <c r="Q532" s="22">
        <v>103.17</v>
      </c>
      <c r="R532" s="22">
        <v>101.81</v>
      </c>
      <c r="S532" s="22">
        <f t="shared" si="79"/>
        <v>69.841660000000005</v>
      </c>
      <c r="T532" s="18">
        <v>70.78</v>
      </c>
      <c r="V532" s="24">
        <v>170</v>
      </c>
      <c r="W532" s="160">
        <v>165</v>
      </c>
      <c r="X532" s="24">
        <f t="shared" si="82"/>
        <v>137.5</v>
      </c>
      <c r="Y532" s="24">
        <f t="shared" si="81"/>
        <v>95.699999999999989</v>
      </c>
      <c r="AB532" s="30">
        <f t="shared" si="75"/>
        <v>0.13113004473261367</v>
      </c>
      <c r="AC532" s="31">
        <f t="shared" si="76"/>
        <v>9.1583399999999955</v>
      </c>
      <c r="AD532" s="9" t="s">
        <v>647</v>
      </c>
      <c r="AE532" s="9" t="s">
        <v>647</v>
      </c>
      <c r="AF532" s="9" t="s">
        <v>641</v>
      </c>
    </row>
    <row r="533" spans="1:32">
      <c r="B533" s="19" t="s">
        <v>218</v>
      </c>
      <c r="C533" s="19">
        <v>4511200</v>
      </c>
      <c r="D533" s="19" t="s">
        <v>12</v>
      </c>
      <c r="E533" s="19" t="s">
        <v>44</v>
      </c>
      <c r="F533" s="19" t="s">
        <v>1</v>
      </c>
      <c r="G533" s="19" t="s">
        <v>592</v>
      </c>
      <c r="H533" s="19" t="s">
        <v>610</v>
      </c>
      <c r="I533" s="19">
        <v>4</v>
      </c>
      <c r="J533" s="19">
        <v>6</v>
      </c>
      <c r="K533" s="19">
        <v>4</v>
      </c>
      <c r="L533" s="129">
        <v>4</v>
      </c>
      <c r="M533" s="17"/>
      <c r="N533" s="29">
        <v>0</v>
      </c>
      <c r="O533" s="21"/>
      <c r="P533" s="21"/>
      <c r="Q533" s="22">
        <v>119.94</v>
      </c>
      <c r="R533" s="22">
        <v>121.99</v>
      </c>
      <c r="S533" s="22">
        <f t="shared" si="79"/>
        <v>83.685140000000004</v>
      </c>
      <c r="T533" s="18">
        <v>81.849999999999994</v>
      </c>
      <c r="V533" s="24">
        <v>195</v>
      </c>
      <c r="W533" s="159">
        <v>195</v>
      </c>
      <c r="X533" s="24">
        <f t="shared" si="82"/>
        <v>162.5</v>
      </c>
      <c r="Y533" s="24">
        <f t="shared" si="81"/>
        <v>113.1</v>
      </c>
      <c r="AB533" s="30">
        <f t="shared" si="75"/>
        <v>0.11728318791125875</v>
      </c>
      <c r="AC533" s="31">
        <f t="shared" si="76"/>
        <v>9.8148599999999959</v>
      </c>
      <c r="AD533" s="9" t="s">
        <v>647</v>
      </c>
      <c r="AE533" s="9" t="s">
        <v>647</v>
      </c>
      <c r="AF533" s="9" t="s">
        <v>641</v>
      </c>
    </row>
    <row r="534" spans="1:32">
      <c r="B534" s="19" t="s">
        <v>121</v>
      </c>
      <c r="C534" s="19">
        <v>4511180</v>
      </c>
      <c r="D534" s="19" t="s">
        <v>13</v>
      </c>
      <c r="E534" s="19" t="s">
        <v>44</v>
      </c>
      <c r="F534" s="19" t="s">
        <v>1</v>
      </c>
      <c r="G534" s="19" t="s">
        <v>592</v>
      </c>
      <c r="H534" s="19" t="s">
        <v>610</v>
      </c>
      <c r="I534" s="19">
        <v>12</v>
      </c>
      <c r="J534" s="19">
        <v>12</v>
      </c>
      <c r="K534" s="19">
        <v>10</v>
      </c>
      <c r="L534" s="129">
        <v>20</v>
      </c>
      <c r="M534" s="17"/>
      <c r="N534" s="29">
        <v>0</v>
      </c>
      <c r="O534" s="21"/>
      <c r="P534" s="21"/>
      <c r="Q534" s="22">
        <v>118.45</v>
      </c>
      <c r="R534" s="22">
        <v>119.12</v>
      </c>
      <c r="S534" s="22">
        <f t="shared" si="79"/>
        <v>81.71632000000001</v>
      </c>
      <c r="T534" s="18">
        <v>81.52</v>
      </c>
      <c r="V534" s="24">
        <v>185</v>
      </c>
      <c r="W534" s="159">
        <v>185</v>
      </c>
      <c r="X534" s="24">
        <f t="shared" si="82"/>
        <v>154.16666666666669</v>
      </c>
      <c r="Y534" s="24">
        <f t="shared" si="81"/>
        <v>107.3</v>
      </c>
      <c r="AB534" s="30">
        <f t="shared" si="75"/>
        <v>8.5054572534184858E-2</v>
      </c>
      <c r="AC534" s="31">
        <f t="shared" si="76"/>
        <v>6.9503466666666611</v>
      </c>
      <c r="AD534" s="9" t="s">
        <v>647</v>
      </c>
      <c r="AE534" s="9" t="s">
        <v>647</v>
      </c>
      <c r="AF534" s="9" t="s">
        <v>641</v>
      </c>
    </row>
    <row r="535" spans="1:32">
      <c r="B535" s="19" t="s">
        <v>311</v>
      </c>
      <c r="C535" s="19">
        <v>4511370</v>
      </c>
      <c r="D535" s="19">
        <v>95</v>
      </c>
      <c r="E535" s="19" t="s">
        <v>39</v>
      </c>
      <c r="F535" s="19" t="s">
        <v>8</v>
      </c>
      <c r="G535" s="19" t="s">
        <v>592</v>
      </c>
      <c r="H535" s="19" t="s">
        <v>609</v>
      </c>
      <c r="I535" s="19"/>
      <c r="J535" s="19">
        <v>4</v>
      </c>
      <c r="K535" s="19">
        <v>4</v>
      </c>
      <c r="L535" s="129">
        <v>0</v>
      </c>
      <c r="M535" s="17"/>
      <c r="N535" s="29">
        <v>0</v>
      </c>
      <c r="O535" s="21"/>
      <c r="P535" s="21"/>
      <c r="R535" s="22">
        <v>72.95</v>
      </c>
      <c r="S535" s="22">
        <f t="shared" si="79"/>
        <v>50.043700000000008</v>
      </c>
      <c r="V535" s="24">
        <v>120</v>
      </c>
      <c r="W535" s="160">
        <v>125</v>
      </c>
      <c r="X535" s="24">
        <f t="shared" si="82"/>
        <v>104.16666666666667</v>
      </c>
      <c r="Y535" s="24">
        <f t="shared" si="81"/>
        <v>72.5</v>
      </c>
      <c r="AB535" s="30">
        <f t="shared" si="75"/>
        <v>0.19229127076268651</v>
      </c>
      <c r="AC535" s="31">
        <f t="shared" si="76"/>
        <v>9.622966666666656</v>
      </c>
      <c r="AD535" s="9" t="s">
        <v>647</v>
      </c>
      <c r="AE535" s="9" t="s">
        <v>647</v>
      </c>
      <c r="AF535" s="9" t="s">
        <v>641</v>
      </c>
    </row>
    <row r="536" spans="1:32">
      <c r="B536" s="19" t="s">
        <v>56</v>
      </c>
      <c r="C536" s="27">
        <v>4511380</v>
      </c>
      <c r="D536" s="19">
        <v>99</v>
      </c>
      <c r="E536" s="19" t="s">
        <v>39</v>
      </c>
      <c r="F536" s="19" t="s">
        <v>8</v>
      </c>
      <c r="G536" s="19" t="s">
        <v>592</v>
      </c>
      <c r="H536" s="19" t="s">
        <v>609</v>
      </c>
      <c r="I536" s="19"/>
      <c r="J536" s="19"/>
      <c r="K536" s="19"/>
      <c r="L536" s="129">
        <v>0</v>
      </c>
      <c r="M536" s="19"/>
      <c r="N536" s="29">
        <v>0</v>
      </c>
      <c r="O536" s="21"/>
      <c r="P536" s="21"/>
      <c r="Q536" s="22">
        <v>90.88</v>
      </c>
      <c r="R536" s="22">
        <v>89.72</v>
      </c>
      <c r="S536" s="22">
        <f t="shared" si="79"/>
        <v>61.547920000000005</v>
      </c>
      <c r="V536" s="24">
        <v>155</v>
      </c>
      <c r="W536" s="159">
        <v>155</v>
      </c>
      <c r="X536" s="24">
        <f t="shared" si="82"/>
        <v>129.16666666666669</v>
      </c>
      <c r="Y536" s="24">
        <f t="shared" si="81"/>
        <v>89.899999999999991</v>
      </c>
      <c r="AB536" s="30">
        <f t="shared" si="75"/>
        <v>0.20502312127959263</v>
      </c>
      <c r="AC536" s="31">
        <f t="shared" si="76"/>
        <v>12.618746666666667</v>
      </c>
      <c r="AD536" s="9" t="s">
        <v>647</v>
      </c>
      <c r="AE536" s="9" t="s">
        <v>647</v>
      </c>
      <c r="AF536" s="9" t="s">
        <v>641</v>
      </c>
    </row>
    <row r="537" spans="1:32">
      <c r="B537" s="19"/>
      <c r="C537" s="19">
        <v>4511230</v>
      </c>
      <c r="D537" s="19" t="s">
        <v>10</v>
      </c>
      <c r="E537" s="19" t="s">
        <v>39</v>
      </c>
      <c r="F537" s="19" t="s">
        <v>1</v>
      </c>
      <c r="G537" s="19" t="s">
        <v>592</v>
      </c>
      <c r="H537" s="17" t="s">
        <v>610</v>
      </c>
      <c r="I537" s="19"/>
      <c r="J537" s="44">
        <v>4</v>
      </c>
      <c r="K537" s="44">
        <v>4</v>
      </c>
      <c r="L537" s="129">
        <v>0</v>
      </c>
      <c r="M537" s="19"/>
      <c r="N537" s="29">
        <v>0</v>
      </c>
      <c r="O537" s="21"/>
      <c r="P537" s="21"/>
      <c r="R537" s="22">
        <v>106.74</v>
      </c>
      <c r="S537" s="22">
        <f t="shared" si="79"/>
        <v>73.223640000000003</v>
      </c>
      <c r="V537" s="24">
        <v>175</v>
      </c>
      <c r="W537" s="159">
        <v>175</v>
      </c>
      <c r="X537" s="24">
        <f t="shared" si="82"/>
        <v>145.83333333333334</v>
      </c>
      <c r="Y537" s="24">
        <f t="shared" si="81"/>
        <v>101.5</v>
      </c>
      <c r="AB537" s="30">
        <f t="shared" si="75"/>
        <v>0.14489437199971655</v>
      </c>
      <c r="AC537" s="31">
        <f t="shared" si="76"/>
        <v>10.609693333333325</v>
      </c>
      <c r="AD537" s="9" t="s">
        <v>1</v>
      </c>
      <c r="AE537" s="9" t="s">
        <v>647</v>
      </c>
      <c r="AF537" s="9" t="s">
        <v>641</v>
      </c>
    </row>
    <row r="538" spans="1:32">
      <c r="B538" s="19" t="s">
        <v>153</v>
      </c>
      <c r="C538" s="19">
        <v>4511350</v>
      </c>
      <c r="D538" s="19">
        <v>100</v>
      </c>
      <c r="E538" s="19" t="s">
        <v>39</v>
      </c>
      <c r="F538" s="19" t="s">
        <v>8</v>
      </c>
      <c r="G538" s="19" t="s">
        <v>592</v>
      </c>
      <c r="H538" s="19" t="s">
        <v>609</v>
      </c>
      <c r="I538" s="19"/>
      <c r="J538" s="19"/>
      <c r="K538" s="19"/>
      <c r="L538" s="129">
        <v>0</v>
      </c>
      <c r="M538" s="35"/>
      <c r="N538" s="29">
        <v>0</v>
      </c>
      <c r="O538" s="21"/>
      <c r="P538" s="21"/>
      <c r="Q538" s="22">
        <v>95.72</v>
      </c>
      <c r="R538" s="22">
        <v>94.45</v>
      </c>
      <c r="S538" s="22">
        <f t="shared" si="79"/>
        <v>64.792700000000011</v>
      </c>
      <c r="V538" s="24">
        <v>160</v>
      </c>
      <c r="W538" s="159">
        <v>160</v>
      </c>
      <c r="X538" s="24">
        <f t="shared" si="82"/>
        <v>133.33333333333334</v>
      </c>
      <c r="Y538" s="24">
        <f t="shared" si="81"/>
        <v>92.8</v>
      </c>
      <c r="AB538" s="30">
        <f t="shared" si="75"/>
        <v>0.18197471834532772</v>
      </c>
      <c r="AC538" s="31">
        <f t="shared" si="76"/>
        <v>11.790633333333318</v>
      </c>
      <c r="AD538" s="9" t="s">
        <v>647</v>
      </c>
      <c r="AE538" s="9" t="s">
        <v>647</v>
      </c>
      <c r="AF538" s="9" t="s">
        <v>641</v>
      </c>
    </row>
    <row r="539" spans="1:32">
      <c r="B539" s="19"/>
      <c r="C539" s="19">
        <v>4510440</v>
      </c>
      <c r="D539" s="19" t="s">
        <v>15</v>
      </c>
      <c r="E539" s="19" t="s">
        <v>39</v>
      </c>
      <c r="F539" s="19" t="s">
        <v>1</v>
      </c>
      <c r="G539" s="19" t="s">
        <v>592</v>
      </c>
      <c r="H539" s="19" t="s">
        <v>165</v>
      </c>
      <c r="I539" s="19"/>
      <c r="J539" s="19"/>
      <c r="K539" s="19"/>
      <c r="L539" s="129">
        <v>0</v>
      </c>
      <c r="M539" s="35"/>
      <c r="N539" s="29">
        <v>0</v>
      </c>
      <c r="O539" s="21"/>
      <c r="P539" s="21"/>
      <c r="Q539" s="22">
        <v>136.32</v>
      </c>
      <c r="R539" s="22">
        <v>138.47999999999999</v>
      </c>
      <c r="S539" s="22">
        <f t="shared" si="79"/>
        <v>94.997280000000003</v>
      </c>
      <c r="V539" s="24">
        <v>225</v>
      </c>
      <c r="W539" s="159">
        <v>220</v>
      </c>
      <c r="X539" s="24">
        <f t="shared" si="82"/>
        <v>183.33333333333334</v>
      </c>
      <c r="Y539" s="24">
        <f t="shared" si="81"/>
        <v>127.6</v>
      </c>
      <c r="AB539" s="30">
        <f t="shared" si="75"/>
        <v>0.11143533092035188</v>
      </c>
      <c r="AC539" s="31">
        <f t="shared" si="76"/>
        <v>10.586053333333325</v>
      </c>
      <c r="AD539" s="9" t="s">
        <v>1</v>
      </c>
      <c r="AE539" s="9" t="s">
        <v>1</v>
      </c>
      <c r="AF539" s="9" t="s">
        <v>641</v>
      </c>
    </row>
    <row r="540" spans="1:32">
      <c r="B540" s="19" t="s">
        <v>86</v>
      </c>
      <c r="C540" s="19">
        <v>4512770</v>
      </c>
      <c r="D540" s="19" t="s">
        <v>215</v>
      </c>
      <c r="E540" s="19" t="s">
        <v>39</v>
      </c>
      <c r="F540" s="19" t="s">
        <v>1</v>
      </c>
      <c r="G540" s="19" t="s">
        <v>592</v>
      </c>
      <c r="H540" s="17" t="s">
        <v>366</v>
      </c>
      <c r="I540" s="19"/>
      <c r="J540" s="19"/>
      <c r="K540" s="19"/>
      <c r="L540" s="129">
        <v>0</v>
      </c>
      <c r="M540" s="17"/>
      <c r="N540" s="29">
        <v>0</v>
      </c>
      <c r="O540" s="21"/>
      <c r="P540" s="21"/>
      <c r="Q540" s="22">
        <v>102.43</v>
      </c>
      <c r="R540" s="22">
        <v>113.85</v>
      </c>
      <c r="S540" s="22">
        <f t="shared" si="79"/>
        <v>78.101100000000002</v>
      </c>
      <c r="V540" s="24">
        <v>175</v>
      </c>
      <c r="W540" s="159">
        <v>195</v>
      </c>
      <c r="X540" s="24">
        <f t="shared" si="82"/>
        <v>162.5</v>
      </c>
      <c r="Y540" s="24">
        <f t="shared" si="81"/>
        <v>113.1</v>
      </c>
      <c r="AB540" s="30">
        <f t="shared" si="75"/>
        <v>0.19716623709525213</v>
      </c>
      <c r="AC540" s="31">
        <f t="shared" si="76"/>
        <v>15.398899999999998</v>
      </c>
      <c r="AD540" s="9" t="s">
        <v>918</v>
      </c>
    </row>
    <row r="541" spans="1:32">
      <c r="B541" s="116" t="s">
        <v>140</v>
      </c>
      <c r="C541" s="19">
        <v>4514530</v>
      </c>
      <c r="D541" s="19">
        <v>89</v>
      </c>
      <c r="E541" s="19" t="s">
        <v>40</v>
      </c>
      <c r="F541" s="19" t="s">
        <v>8</v>
      </c>
      <c r="G541" s="19" t="s">
        <v>592</v>
      </c>
      <c r="H541" s="19" t="s">
        <v>120</v>
      </c>
      <c r="I541" s="19"/>
      <c r="J541" s="19"/>
      <c r="K541" s="19"/>
      <c r="L541" s="118"/>
      <c r="M541" s="17"/>
      <c r="N541" s="119"/>
      <c r="O541" s="21"/>
      <c r="P541" s="21"/>
      <c r="Q541" s="22">
        <v>101.68</v>
      </c>
      <c r="S541" s="22">
        <f t="shared" si="79"/>
        <v>0</v>
      </c>
      <c r="V541" s="24">
        <v>170</v>
      </c>
      <c r="W541" s="117"/>
      <c r="X541" s="24">
        <f t="shared" si="82"/>
        <v>0</v>
      </c>
      <c r="Y541" s="24">
        <f t="shared" si="81"/>
        <v>0</v>
      </c>
      <c r="AB541" s="30" t="e">
        <f t="shared" si="75"/>
        <v>#DIV/0!</v>
      </c>
      <c r="AC541" s="31">
        <f t="shared" si="76"/>
        <v>-0.75</v>
      </c>
      <c r="AD541" s="9" t="s">
        <v>1</v>
      </c>
      <c r="AE541" s="9" t="s">
        <v>1</v>
      </c>
      <c r="AF541" s="9" t="s">
        <v>639</v>
      </c>
    </row>
    <row r="542" spans="1:32">
      <c r="B542" s="17" t="s">
        <v>141</v>
      </c>
      <c r="D542" s="19"/>
      <c r="E542" s="19"/>
      <c r="F542" s="19"/>
      <c r="G542" s="19"/>
      <c r="H542" s="19"/>
      <c r="I542" s="19"/>
      <c r="J542" s="19"/>
      <c r="K542" s="19"/>
      <c r="L542" s="17"/>
      <c r="M542" s="17"/>
      <c r="N542" s="21"/>
      <c r="O542" s="21"/>
      <c r="P542" s="21"/>
      <c r="S542" s="22"/>
      <c r="AB542" s="30"/>
      <c r="AC542" s="31"/>
    </row>
    <row r="543" spans="1:32">
      <c r="B543" s="19" t="s">
        <v>361</v>
      </c>
      <c r="C543" s="27">
        <v>4510420</v>
      </c>
      <c r="D543" s="19" t="s">
        <v>17</v>
      </c>
      <c r="E543" s="19" t="s">
        <v>39</v>
      </c>
      <c r="F543" s="19" t="s">
        <v>1</v>
      </c>
      <c r="G543" s="19" t="s">
        <v>592</v>
      </c>
      <c r="H543" s="19" t="s">
        <v>165</v>
      </c>
      <c r="I543" s="19"/>
      <c r="J543" s="19"/>
      <c r="K543" s="19"/>
      <c r="L543" s="129">
        <v>0</v>
      </c>
      <c r="M543" s="17"/>
      <c r="N543" s="29">
        <v>0</v>
      </c>
      <c r="O543" s="21"/>
      <c r="P543" s="21"/>
      <c r="Q543" s="22">
        <v>111.37</v>
      </c>
      <c r="R543" s="22">
        <v>110.04</v>
      </c>
      <c r="S543" s="22">
        <f t="shared" si="79"/>
        <v>75.487440000000007</v>
      </c>
      <c r="V543" s="24">
        <v>190</v>
      </c>
      <c r="W543" s="159">
        <v>180</v>
      </c>
      <c r="X543" s="24">
        <f>W543/1.2</f>
        <v>150</v>
      </c>
      <c r="Y543" s="24">
        <f t="shared" ref="Y543" si="83">W543*AB$4</f>
        <v>104.39999999999999</v>
      </c>
      <c r="AB543" s="30">
        <f t="shared" si="75"/>
        <v>0.14257418187714396</v>
      </c>
      <c r="AC543" s="31">
        <f t="shared" si="76"/>
        <v>10.762559999999993</v>
      </c>
      <c r="AD543" s="9" t="s">
        <v>1</v>
      </c>
      <c r="AE543" s="9" t="s">
        <v>1</v>
      </c>
      <c r="AF543" s="9" t="s">
        <v>641</v>
      </c>
    </row>
    <row r="544" spans="1:32">
      <c r="B544" s="19" t="s">
        <v>108</v>
      </c>
      <c r="C544" s="27">
        <v>4511600</v>
      </c>
      <c r="D544" s="19" t="s">
        <v>164</v>
      </c>
      <c r="E544" s="19" t="s">
        <v>44</v>
      </c>
      <c r="F544" s="19" t="s">
        <v>1</v>
      </c>
      <c r="G544" s="19" t="s">
        <v>592</v>
      </c>
      <c r="H544" s="19" t="s">
        <v>165</v>
      </c>
      <c r="I544" s="19"/>
      <c r="J544" s="19"/>
      <c r="K544" s="19"/>
      <c r="L544" s="129">
        <v>0</v>
      </c>
      <c r="M544" s="17"/>
      <c r="N544" s="29">
        <v>0</v>
      </c>
      <c r="O544" s="21"/>
      <c r="P544" s="21"/>
      <c r="Q544" s="22">
        <v>95.72</v>
      </c>
      <c r="R544" s="22">
        <v>94.37</v>
      </c>
      <c r="S544" s="22">
        <f t="shared" si="79"/>
        <v>64.737820000000013</v>
      </c>
      <c r="V544" s="24">
        <v>160</v>
      </c>
      <c r="W544" s="159">
        <v>155</v>
      </c>
      <c r="X544" s="24">
        <f t="shared" ref="X544:X581" si="84">W544/1.2</f>
        <v>129.16666666666669</v>
      </c>
      <c r="Y544" s="24">
        <f t="shared" ref="Y544:Y581" si="85">W544*AB$4</f>
        <v>89.899999999999991</v>
      </c>
      <c r="AB544" s="30">
        <f t="shared" si="75"/>
        <v>0.14564665085519804</v>
      </c>
      <c r="AC544" s="31">
        <f t="shared" si="76"/>
        <v>9.4288466666666579</v>
      </c>
      <c r="AD544" s="9" t="s">
        <v>636</v>
      </c>
      <c r="AE544" s="9" t="s">
        <v>1</v>
      </c>
      <c r="AF544" s="9" t="s">
        <v>641</v>
      </c>
    </row>
    <row r="545" spans="2:32">
      <c r="B545" s="19" t="s">
        <v>109</v>
      </c>
      <c r="C545" s="27">
        <v>4713620</v>
      </c>
      <c r="D545" s="19" t="s">
        <v>15</v>
      </c>
      <c r="E545" s="19" t="s">
        <v>44</v>
      </c>
      <c r="F545" s="19" t="s">
        <v>1</v>
      </c>
      <c r="G545" s="19" t="s">
        <v>592</v>
      </c>
      <c r="H545" s="19" t="s">
        <v>165</v>
      </c>
      <c r="I545" s="19">
        <v>6</v>
      </c>
      <c r="J545" s="19"/>
      <c r="K545" s="19"/>
      <c r="L545" s="129">
        <v>6</v>
      </c>
      <c r="M545" s="17"/>
      <c r="N545" s="29">
        <v>0</v>
      </c>
      <c r="O545" s="21"/>
      <c r="P545" s="21"/>
      <c r="Q545" s="22">
        <v>103.92</v>
      </c>
      <c r="R545" s="121">
        <v>106.86</v>
      </c>
      <c r="S545" s="22">
        <f t="shared" si="79"/>
        <v>73.305959999999999</v>
      </c>
      <c r="T545" s="18">
        <v>74.09</v>
      </c>
      <c r="V545" s="24">
        <v>170</v>
      </c>
      <c r="W545" s="159">
        <v>170</v>
      </c>
      <c r="X545" s="24">
        <f t="shared" si="84"/>
        <v>141.66666666666669</v>
      </c>
      <c r="Y545" s="24">
        <f t="shared" si="85"/>
        <v>98.6</v>
      </c>
      <c r="AB545" s="30">
        <f t="shared" si="75"/>
        <v>0.11064184503779328</v>
      </c>
      <c r="AC545" s="31">
        <f t="shared" si="76"/>
        <v>8.1107066666666725</v>
      </c>
      <c r="AD545" s="9" t="s">
        <v>1</v>
      </c>
      <c r="AE545" s="9" t="s">
        <v>1</v>
      </c>
      <c r="AF545" s="9" t="s">
        <v>639</v>
      </c>
    </row>
    <row r="546" spans="2:32">
      <c r="B546" s="19" t="s">
        <v>78</v>
      </c>
      <c r="C546" s="116">
        <v>4713650</v>
      </c>
      <c r="D546" s="19" t="s">
        <v>16</v>
      </c>
      <c r="E546" s="19" t="s">
        <v>44</v>
      </c>
      <c r="F546" s="19" t="s">
        <v>1</v>
      </c>
      <c r="G546" s="19" t="s">
        <v>592</v>
      </c>
      <c r="H546" s="19" t="s">
        <v>165</v>
      </c>
      <c r="I546" s="19"/>
      <c r="J546" s="19">
        <v>6</v>
      </c>
      <c r="K546" s="19">
        <v>6</v>
      </c>
      <c r="L546" s="118"/>
      <c r="M546" s="17"/>
      <c r="N546" s="119"/>
      <c r="O546" s="21"/>
      <c r="P546" s="21"/>
      <c r="Q546" s="22">
        <v>97.96</v>
      </c>
      <c r="R546" s="22">
        <v>99.73</v>
      </c>
      <c r="S546" s="22">
        <f t="shared" si="79"/>
        <v>68.414780000000007</v>
      </c>
      <c r="V546" s="24">
        <v>155</v>
      </c>
      <c r="W546" s="149"/>
      <c r="X546" s="24">
        <f t="shared" si="84"/>
        <v>0</v>
      </c>
      <c r="Y546" s="24">
        <f t="shared" si="85"/>
        <v>0</v>
      </c>
      <c r="AB546" s="30">
        <f t="shared" si="75"/>
        <v>-1.0109625434737932</v>
      </c>
      <c r="AC546" s="31">
        <f t="shared" si="76"/>
        <v>-69.164780000000007</v>
      </c>
      <c r="AD546" s="9" t="s">
        <v>1</v>
      </c>
      <c r="AE546" s="9" t="s">
        <v>1</v>
      </c>
      <c r="AF546" s="9" t="s">
        <v>641</v>
      </c>
    </row>
    <row r="547" spans="2:32">
      <c r="B547" s="19" t="s">
        <v>78</v>
      </c>
      <c r="C547" s="19">
        <v>4511170</v>
      </c>
      <c r="D547" s="19" t="s">
        <v>16</v>
      </c>
      <c r="E547" s="19" t="s">
        <v>44</v>
      </c>
      <c r="F547" s="19" t="s">
        <v>1</v>
      </c>
      <c r="G547" s="19" t="s">
        <v>592</v>
      </c>
      <c r="H547" s="19" t="s">
        <v>610</v>
      </c>
      <c r="I547" s="19">
        <v>12</v>
      </c>
      <c r="J547" s="19" t="s">
        <v>933</v>
      </c>
      <c r="K547" s="19" t="s">
        <v>933</v>
      </c>
      <c r="L547" s="129">
        <v>32</v>
      </c>
      <c r="M547" s="17"/>
      <c r="N547" s="29">
        <v>6</v>
      </c>
      <c r="O547" s="21"/>
      <c r="P547" s="21"/>
      <c r="Q547" s="22">
        <v>97.96</v>
      </c>
      <c r="R547" s="22">
        <v>99.73</v>
      </c>
      <c r="S547" s="22">
        <f t="shared" si="79"/>
        <v>68.414780000000007</v>
      </c>
      <c r="T547" s="18">
        <v>67.2</v>
      </c>
      <c r="V547" s="24">
        <v>155</v>
      </c>
      <c r="W547" s="159">
        <v>160</v>
      </c>
      <c r="X547" s="24">
        <f t="shared" si="84"/>
        <v>133.33333333333334</v>
      </c>
      <c r="Y547" s="24">
        <f t="shared" si="85"/>
        <v>92.8</v>
      </c>
      <c r="AB547" s="30">
        <f t="shared" si="75"/>
        <v>0.1193974947128869</v>
      </c>
      <c r="AC547" s="31">
        <f t="shared" si="76"/>
        <v>8.1685533333333211</v>
      </c>
      <c r="AD547" s="9" t="s">
        <v>647</v>
      </c>
      <c r="AE547" s="9" t="s">
        <v>647</v>
      </c>
      <c r="AF547" s="9" t="s">
        <v>641</v>
      </c>
    </row>
    <row r="548" spans="2:32">
      <c r="B548" s="19"/>
      <c r="C548" s="116">
        <v>4511300</v>
      </c>
      <c r="D548" s="19" t="s">
        <v>16</v>
      </c>
      <c r="E548" s="19" t="s">
        <v>44</v>
      </c>
      <c r="F548" s="19" t="s">
        <v>1</v>
      </c>
      <c r="G548" s="19" t="s">
        <v>592</v>
      </c>
      <c r="H548" s="19" t="s">
        <v>609</v>
      </c>
      <c r="I548" s="17"/>
      <c r="J548" s="19">
        <v>6</v>
      </c>
      <c r="K548" s="19">
        <v>6</v>
      </c>
      <c r="L548" s="118"/>
      <c r="M548" s="17"/>
      <c r="N548" s="119"/>
      <c r="O548" s="21"/>
      <c r="P548" s="21"/>
      <c r="Q548" s="22">
        <v>97.96</v>
      </c>
      <c r="R548" s="22">
        <v>99.73</v>
      </c>
      <c r="S548" s="22">
        <f t="shared" si="79"/>
        <v>68.414780000000007</v>
      </c>
      <c r="V548" s="24">
        <v>165</v>
      </c>
      <c r="W548" s="150"/>
      <c r="X548" s="24">
        <f t="shared" si="84"/>
        <v>0</v>
      </c>
      <c r="Y548" s="24">
        <f t="shared" si="85"/>
        <v>0</v>
      </c>
      <c r="AB548" s="30">
        <f t="shared" si="75"/>
        <v>-1.0109625434737932</v>
      </c>
      <c r="AC548" s="31">
        <f t="shared" si="76"/>
        <v>-69.164780000000007</v>
      </c>
      <c r="AD548" s="9" t="s">
        <v>647</v>
      </c>
      <c r="AE548" s="9" t="s">
        <v>650</v>
      </c>
      <c r="AF548" s="9" t="s">
        <v>641</v>
      </c>
    </row>
    <row r="549" spans="2:32">
      <c r="B549" s="19"/>
      <c r="C549" s="116">
        <v>4511820</v>
      </c>
      <c r="D549" s="19" t="s">
        <v>17</v>
      </c>
      <c r="E549" s="19" t="s">
        <v>44</v>
      </c>
      <c r="F549" s="19" t="s">
        <v>1</v>
      </c>
      <c r="G549" s="19" t="s">
        <v>592</v>
      </c>
      <c r="H549" s="19" t="s">
        <v>610</v>
      </c>
      <c r="I549" s="19"/>
      <c r="J549" s="19"/>
      <c r="K549" s="19"/>
      <c r="L549" s="118"/>
      <c r="M549" s="17"/>
      <c r="N549" s="119"/>
      <c r="O549" s="21"/>
      <c r="P549" s="21"/>
      <c r="Q549" s="22">
        <v>106.53</v>
      </c>
      <c r="R549" s="22">
        <v>102.98</v>
      </c>
      <c r="S549" s="22">
        <f t="shared" si="79"/>
        <v>70.644280000000009</v>
      </c>
      <c r="V549" s="24">
        <v>180</v>
      </c>
      <c r="W549" s="117"/>
      <c r="X549" s="24">
        <f t="shared" si="84"/>
        <v>0</v>
      </c>
      <c r="Y549" s="24">
        <f t="shared" si="85"/>
        <v>0</v>
      </c>
      <c r="AB549" s="30">
        <f t="shared" si="75"/>
        <v>-1.0106165707966732</v>
      </c>
      <c r="AC549" s="31">
        <f t="shared" si="76"/>
        <v>-71.394280000000009</v>
      </c>
      <c r="AD549" s="9" t="s">
        <v>647</v>
      </c>
      <c r="AE549" s="9" t="s">
        <v>647</v>
      </c>
      <c r="AF549" s="9" t="s">
        <v>641</v>
      </c>
    </row>
    <row r="550" spans="2:32">
      <c r="B550" s="19" t="s">
        <v>79</v>
      </c>
      <c r="C550" s="19">
        <v>4511110</v>
      </c>
      <c r="D550" s="19" t="s">
        <v>17</v>
      </c>
      <c r="E550" s="19" t="s">
        <v>44</v>
      </c>
      <c r="F550" s="19" t="s">
        <v>1</v>
      </c>
      <c r="G550" s="19" t="s">
        <v>592</v>
      </c>
      <c r="H550" s="19" t="s">
        <v>610</v>
      </c>
      <c r="I550" s="19">
        <v>8</v>
      </c>
      <c r="J550" s="19"/>
      <c r="K550" s="19"/>
      <c r="L550" s="129">
        <v>4</v>
      </c>
      <c r="M550" s="17"/>
      <c r="N550" s="29">
        <v>0</v>
      </c>
      <c r="O550" s="21"/>
      <c r="P550" s="21"/>
      <c r="Q550" s="22">
        <v>121.05</v>
      </c>
      <c r="R550" s="22">
        <v>122.04</v>
      </c>
      <c r="S550" s="22">
        <f t="shared" si="79"/>
        <v>83.719440000000006</v>
      </c>
      <c r="T550" s="18">
        <v>84.42</v>
      </c>
      <c r="V550" s="24">
        <v>195</v>
      </c>
      <c r="W550" s="159">
        <v>195</v>
      </c>
      <c r="X550" s="24">
        <f t="shared" si="84"/>
        <v>162.5</v>
      </c>
      <c r="Y550" s="24">
        <f t="shared" si="85"/>
        <v>113.1</v>
      </c>
      <c r="AB550" s="30">
        <f t="shared" si="75"/>
        <v>0.11682543504829934</v>
      </c>
      <c r="AC550" s="31">
        <f t="shared" si="76"/>
        <v>9.7805599999999941</v>
      </c>
      <c r="AD550" s="9" t="s">
        <v>647</v>
      </c>
      <c r="AE550" s="9" t="s">
        <v>647</v>
      </c>
      <c r="AF550" s="9" t="s">
        <v>641</v>
      </c>
    </row>
    <row r="551" spans="2:32">
      <c r="B551" s="19"/>
      <c r="C551" s="116">
        <v>4511240</v>
      </c>
      <c r="D551" s="19" t="s">
        <v>18</v>
      </c>
      <c r="E551" s="19" t="s">
        <v>44</v>
      </c>
      <c r="F551" s="19" t="s">
        <v>1</v>
      </c>
      <c r="G551" s="19" t="s">
        <v>592</v>
      </c>
      <c r="H551" s="19" t="s">
        <v>610</v>
      </c>
      <c r="I551" s="19"/>
      <c r="J551" s="19"/>
      <c r="K551" s="19"/>
      <c r="L551" s="118"/>
      <c r="M551" s="17"/>
      <c r="N551" s="119"/>
      <c r="O551" s="21"/>
      <c r="P551" s="21"/>
      <c r="Q551" s="22">
        <v>132.22999999999999</v>
      </c>
      <c r="R551" s="22">
        <v>134.29</v>
      </c>
      <c r="S551" s="22">
        <f t="shared" si="79"/>
        <v>92.12294</v>
      </c>
      <c r="V551" s="24">
        <v>225</v>
      </c>
      <c r="W551" s="117"/>
      <c r="X551" s="24">
        <f t="shared" si="84"/>
        <v>0</v>
      </c>
      <c r="Y551" s="24">
        <f t="shared" si="85"/>
        <v>0</v>
      </c>
      <c r="AB551" s="30">
        <f t="shared" si="75"/>
        <v>-1.008141294665585</v>
      </c>
      <c r="AC551" s="31">
        <f t="shared" si="76"/>
        <v>-92.87294</v>
      </c>
      <c r="AD551" s="9" t="s">
        <v>647</v>
      </c>
      <c r="AE551" s="9" t="s">
        <v>647</v>
      </c>
      <c r="AF551" s="9" t="s">
        <v>641</v>
      </c>
    </row>
    <row r="552" spans="2:32">
      <c r="B552" s="19" t="s">
        <v>80</v>
      </c>
      <c r="C552" s="116">
        <v>4713710</v>
      </c>
      <c r="D552" s="19" t="s">
        <v>18</v>
      </c>
      <c r="E552" s="19" t="s">
        <v>44</v>
      </c>
      <c r="F552" s="19" t="s">
        <v>1</v>
      </c>
      <c r="G552" s="19" t="s">
        <v>592</v>
      </c>
      <c r="H552" s="19" t="s">
        <v>165</v>
      </c>
      <c r="I552" s="19"/>
      <c r="J552" s="19">
        <v>4</v>
      </c>
      <c r="K552" s="19">
        <v>4</v>
      </c>
      <c r="L552" s="118"/>
      <c r="M552" s="17"/>
      <c r="N552" s="119"/>
      <c r="O552" s="21"/>
      <c r="P552" s="21"/>
      <c r="S552" s="22">
        <f t="shared" si="79"/>
        <v>0</v>
      </c>
      <c r="V552" s="24">
        <v>220</v>
      </c>
      <c r="W552" s="149"/>
      <c r="X552" s="24">
        <f t="shared" si="84"/>
        <v>0</v>
      </c>
      <c r="Y552" s="24">
        <f t="shared" si="85"/>
        <v>0</v>
      </c>
      <c r="AB552" s="30" t="e">
        <f t="shared" si="75"/>
        <v>#DIV/0!</v>
      </c>
      <c r="AC552" s="31">
        <f t="shared" si="76"/>
        <v>-0.75</v>
      </c>
      <c r="AD552" s="9" t="s">
        <v>1</v>
      </c>
      <c r="AE552" s="9" t="s">
        <v>1</v>
      </c>
      <c r="AF552" s="9" t="s">
        <v>639</v>
      </c>
    </row>
    <row r="553" spans="2:32">
      <c r="B553" s="19" t="s">
        <v>80</v>
      </c>
      <c r="C553" s="19">
        <v>4511460</v>
      </c>
      <c r="D553" s="19" t="s">
        <v>18</v>
      </c>
      <c r="E553" s="19" t="s">
        <v>44</v>
      </c>
      <c r="F553" s="19" t="s">
        <v>1</v>
      </c>
      <c r="G553" s="19" t="s">
        <v>592</v>
      </c>
      <c r="H553" s="19" t="s">
        <v>610</v>
      </c>
      <c r="I553" s="19">
        <v>8</v>
      </c>
      <c r="J553" s="19" t="s">
        <v>827</v>
      </c>
      <c r="K553" s="19" t="s">
        <v>827</v>
      </c>
      <c r="L553" s="129">
        <v>8</v>
      </c>
      <c r="M553" s="17"/>
      <c r="N553" s="29">
        <v>0</v>
      </c>
      <c r="O553" s="21"/>
      <c r="P553" s="21"/>
      <c r="Q553" s="22">
        <v>138.56</v>
      </c>
      <c r="R553" s="22">
        <v>139.47999999999999</v>
      </c>
      <c r="S553" s="22">
        <f t="shared" si="79"/>
        <v>95.683279999999996</v>
      </c>
      <c r="T553" s="18">
        <v>95.05</v>
      </c>
      <c r="V553" s="24">
        <v>220</v>
      </c>
      <c r="W553" s="159">
        <v>220</v>
      </c>
      <c r="X553" s="24">
        <f t="shared" si="84"/>
        <v>183.33333333333334</v>
      </c>
      <c r="Y553" s="24">
        <f t="shared" si="85"/>
        <v>127.6</v>
      </c>
      <c r="AB553" s="30">
        <f t="shared" si="75"/>
        <v>0.10346691013658116</v>
      </c>
      <c r="AC553" s="31">
        <f t="shared" si="76"/>
        <v>9.9000533333333323</v>
      </c>
      <c r="AD553" s="9" t="s">
        <v>647</v>
      </c>
      <c r="AE553" s="9" t="s">
        <v>647</v>
      </c>
      <c r="AF553" s="9" t="s">
        <v>641</v>
      </c>
    </row>
    <row r="554" spans="2:32">
      <c r="B554" s="9"/>
      <c r="C554" s="116">
        <v>4511850</v>
      </c>
      <c r="D554" s="19" t="s">
        <v>169</v>
      </c>
      <c r="E554" s="19" t="s">
        <v>44</v>
      </c>
      <c r="F554" s="19" t="s">
        <v>1</v>
      </c>
      <c r="G554" s="19" t="s">
        <v>592</v>
      </c>
      <c r="H554" s="19" t="s">
        <v>610</v>
      </c>
      <c r="I554" s="44">
        <v>1</v>
      </c>
      <c r="J554" s="19"/>
      <c r="K554" s="19"/>
      <c r="L554" s="118"/>
      <c r="M554" s="17"/>
      <c r="N554" s="119"/>
      <c r="O554" s="21"/>
      <c r="P554" s="21"/>
      <c r="Q554" s="22">
        <v>159.04</v>
      </c>
      <c r="R554" s="22">
        <v>153.87</v>
      </c>
      <c r="S554" s="22">
        <f t="shared" si="79"/>
        <v>105.55482000000001</v>
      </c>
      <c r="V554" s="24">
        <v>270</v>
      </c>
      <c r="W554" s="117"/>
      <c r="X554" s="24">
        <f t="shared" si="84"/>
        <v>0</v>
      </c>
      <c r="Y554" s="24">
        <f t="shared" si="85"/>
        <v>0</v>
      </c>
      <c r="AB554" s="30">
        <f t="shared" si="75"/>
        <v>-1.0071053126707052</v>
      </c>
      <c r="AC554" s="31">
        <f t="shared" si="76"/>
        <v>-106.30482000000001</v>
      </c>
      <c r="AD554" s="9" t="s">
        <v>647</v>
      </c>
      <c r="AE554" s="9" t="s">
        <v>647</v>
      </c>
      <c r="AF554" s="9" t="s">
        <v>641</v>
      </c>
    </row>
    <row r="555" spans="2:32">
      <c r="B555" s="19" t="s">
        <v>173</v>
      </c>
      <c r="C555" s="19">
        <v>4511120</v>
      </c>
      <c r="D555" s="19" t="s">
        <v>169</v>
      </c>
      <c r="E555" s="19" t="s">
        <v>44</v>
      </c>
      <c r="F555" s="19" t="s">
        <v>1</v>
      </c>
      <c r="G555" s="19" t="s">
        <v>592</v>
      </c>
      <c r="H555" s="19" t="s">
        <v>610</v>
      </c>
      <c r="I555" s="19">
        <v>8</v>
      </c>
      <c r="J555" s="19" t="s">
        <v>934</v>
      </c>
      <c r="K555" s="19"/>
      <c r="L555" s="129">
        <v>8</v>
      </c>
      <c r="M555" s="17"/>
      <c r="N555" s="29">
        <v>0</v>
      </c>
      <c r="O555" s="21"/>
      <c r="P555" s="21"/>
      <c r="Q555" s="22">
        <v>161.65</v>
      </c>
      <c r="R555" s="22">
        <v>166.07</v>
      </c>
      <c r="S555" s="22">
        <f t="shared" si="79"/>
        <v>113.92402</v>
      </c>
      <c r="T555" s="18">
        <v>110.89</v>
      </c>
      <c r="V555" s="24">
        <v>260</v>
      </c>
      <c r="W555" s="159">
        <v>260</v>
      </c>
      <c r="X555" s="24">
        <f t="shared" si="84"/>
        <v>216.66666666666669</v>
      </c>
      <c r="Y555" s="24">
        <f t="shared" si="85"/>
        <v>150.79999999999998</v>
      </c>
      <c r="AB555" s="30">
        <f t="shared" si="75"/>
        <v>9.6491035574997025E-2</v>
      </c>
      <c r="AC555" s="31">
        <f t="shared" si="76"/>
        <v>10.992646666666673</v>
      </c>
      <c r="AD555" s="9" t="s">
        <v>647</v>
      </c>
      <c r="AE555" s="9" t="s">
        <v>647</v>
      </c>
      <c r="AF555" s="9" t="s">
        <v>641</v>
      </c>
    </row>
    <row r="556" spans="2:32">
      <c r="B556" s="9"/>
      <c r="C556" s="116">
        <v>4713740</v>
      </c>
      <c r="D556" s="19" t="s">
        <v>220</v>
      </c>
      <c r="E556" s="19" t="s">
        <v>44</v>
      </c>
      <c r="F556" s="19" t="s">
        <v>1</v>
      </c>
      <c r="G556" s="19" t="s">
        <v>592</v>
      </c>
      <c r="H556" s="19" t="s">
        <v>165</v>
      </c>
      <c r="I556" s="19"/>
      <c r="J556" s="19">
        <v>5</v>
      </c>
      <c r="K556" s="19">
        <v>4</v>
      </c>
      <c r="L556" s="118"/>
      <c r="M556" s="17"/>
      <c r="N556" s="119"/>
      <c r="O556" s="21"/>
      <c r="P556" s="21"/>
      <c r="Q556" s="22">
        <v>161.65</v>
      </c>
      <c r="S556" s="22">
        <f t="shared" si="79"/>
        <v>0</v>
      </c>
      <c r="V556" s="24">
        <v>260</v>
      </c>
      <c r="W556" s="149"/>
      <c r="X556" s="24">
        <f t="shared" si="84"/>
        <v>0</v>
      </c>
      <c r="Y556" s="24">
        <f t="shared" si="85"/>
        <v>0</v>
      </c>
      <c r="AB556" s="30" t="e">
        <f t="shared" si="75"/>
        <v>#DIV/0!</v>
      </c>
      <c r="AC556" s="31">
        <f t="shared" si="76"/>
        <v>-0.75</v>
      </c>
      <c r="AD556" s="9" t="s">
        <v>1</v>
      </c>
      <c r="AE556" s="9" t="s">
        <v>1</v>
      </c>
      <c r="AF556" s="9" t="s">
        <v>641</v>
      </c>
    </row>
    <row r="557" spans="2:32">
      <c r="B557" s="9"/>
      <c r="C557" s="19">
        <v>4511730</v>
      </c>
      <c r="D557" s="19" t="s">
        <v>174</v>
      </c>
      <c r="E557" s="19" t="s">
        <v>44</v>
      </c>
      <c r="F557" s="19" t="s">
        <v>1</v>
      </c>
      <c r="G557" s="19" t="s">
        <v>592</v>
      </c>
      <c r="H557" s="19" t="s">
        <v>610</v>
      </c>
      <c r="I557" s="19"/>
      <c r="J557" s="44">
        <v>4</v>
      </c>
      <c r="K557" s="44">
        <v>4</v>
      </c>
      <c r="L557" s="129">
        <v>4</v>
      </c>
      <c r="M557" s="17"/>
      <c r="N557" s="29">
        <v>4</v>
      </c>
      <c r="O557" s="21"/>
      <c r="P557" s="21"/>
      <c r="Q557" s="22">
        <v>168.73</v>
      </c>
      <c r="R557" s="22">
        <v>165.02</v>
      </c>
      <c r="S557" s="22">
        <f t="shared" si="79"/>
        <v>113.20372000000002</v>
      </c>
      <c r="V557" s="24">
        <v>270</v>
      </c>
      <c r="W557" s="160">
        <v>270</v>
      </c>
      <c r="X557" s="24">
        <f t="shared" si="84"/>
        <v>225</v>
      </c>
      <c r="Y557" s="24">
        <f t="shared" si="85"/>
        <v>156.6</v>
      </c>
      <c r="AB557" s="30">
        <f t="shared" si="75"/>
        <v>0.14616374797577306</v>
      </c>
      <c r="AC557" s="31">
        <f t="shared" si="76"/>
        <v>16.546279999999982</v>
      </c>
      <c r="AD557" s="9" t="s">
        <v>647</v>
      </c>
      <c r="AE557" s="9" t="s">
        <v>647</v>
      </c>
      <c r="AF557" s="9" t="s">
        <v>641</v>
      </c>
    </row>
    <row r="558" spans="2:32">
      <c r="B558" s="19" t="s">
        <v>81</v>
      </c>
      <c r="C558" s="19">
        <v>4713630</v>
      </c>
      <c r="D558" s="19" t="s">
        <v>362</v>
      </c>
      <c r="E558" s="19" t="s">
        <v>39</v>
      </c>
      <c r="F558" s="19" t="s">
        <v>1</v>
      </c>
      <c r="G558" s="19" t="s">
        <v>592</v>
      </c>
      <c r="H558" s="19" t="s">
        <v>165</v>
      </c>
      <c r="I558" s="19">
        <v>4</v>
      </c>
      <c r="J558" s="19"/>
      <c r="K558" s="19"/>
      <c r="L558" s="129">
        <v>4</v>
      </c>
      <c r="M558" s="17"/>
      <c r="N558" s="29">
        <v>0</v>
      </c>
      <c r="O558" s="21"/>
      <c r="P558" s="21"/>
      <c r="Q558" s="22">
        <v>109.88</v>
      </c>
      <c r="R558" s="22">
        <v>109.6</v>
      </c>
      <c r="S558" s="22">
        <f t="shared" si="79"/>
        <v>75.185600000000008</v>
      </c>
      <c r="T558" s="18">
        <v>72.72</v>
      </c>
      <c r="V558" s="24">
        <v>175</v>
      </c>
      <c r="W558" s="159">
        <v>175</v>
      </c>
      <c r="X558" s="24">
        <f t="shared" si="84"/>
        <v>145.83333333333334</v>
      </c>
      <c r="Y558" s="24">
        <f t="shared" si="85"/>
        <v>101.5</v>
      </c>
      <c r="AB558" s="30">
        <f t="shared" si="75"/>
        <v>0.11501847871578227</v>
      </c>
      <c r="AC558" s="31">
        <f t="shared" si="76"/>
        <v>8.6477333333333206</v>
      </c>
      <c r="AD558" s="9" t="s">
        <v>636</v>
      </c>
      <c r="AE558" s="9" t="s">
        <v>1</v>
      </c>
      <c r="AF558" s="9" t="s">
        <v>641</v>
      </c>
    </row>
    <row r="559" spans="2:32">
      <c r="B559" s="9"/>
      <c r="C559" s="19">
        <v>4511610</v>
      </c>
      <c r="D559" s="19" t="s">
        <v>15</v>
      </c>
      <c r="E559" s="19" t="s">
        <v>39</v>
      </c>
      <c r="F559" s="19" t="s">
        <v>1</v>
      </c>
      <c r="G559" s="19" t="s">
        <v>592</v>
      </c>
      <c r="H559" s="19" t="s">
        <v>165</v>
      </c>
      <c r="I559" s="19">
        <v>4</v>
      </c>
      <c r="J559" s="19"/>
      <c r="K559" s="19"/>
      <c r="L559" s="129"/>
      <c r="M559" s="17"/>
      <c r="N559" s="29">
        <v>0</v>
      </c>
      <c r="O559" s="21"/>
      <c r="P559" s="21"/>
      <c r="Q559" s="22">
        <v>111.37</v>
      </c>
      <c r="S559" s="22">
        <f t="shared" si="79"/>
        <v>0</v>
      </c>
      <c r="T559" s="18">
        <v>77.67</v>
      </c>
      <c r="V559" s="24">
        <v>180</v>
      </c>
      <c r="W559" s="160">
        <v>180</v>
      </c>
      <c r="X559" s="24">
        <f t="shared" si="84"/>
        <v>150</v>
      </c>
      <c r="Y559" s="24">
        <f>W559*AB$4</f>
        <v>104.39999999999999</v>
      </c>
      <c r="AB559" s="152">
        <f>(X559*AB$4-0.65-T559)/T559</f>
        <v>0.11175486030642452</v>
      </c>
      <c r="AC559" s="153">
        <f>X559*AB$4-0.65-T559</f>
        <v>8.6799999999999926</v>
      </c>
      <c r="AD559" s="9" t="s">
        <v>1</v>
      </c>
      <c r="AE559" s="9" t="s">
        <v>1</v>
      </c>
      <c r="AF559" s="9" t="s">
        <v>639</v>
      </c>
    </row>
    <row r="560" spans="2:32">
      <c r="B560" s="9"/>
      <c r="C560" s="116">
        <v>4511760</v>
      </c>
      <c r="D560" s="19" t="s">
        <v>15</v>
      </c>
      <c r="E560" s="19" t="s">
        <v>39</v>
      </c>
      <c r="F560" s="19" t="s">
        <v>1</v>
      </c>
      <c r="G560" s="19" t="s">
        <v>592</v>
      </c>
      <c r="H560" s="19" t="s">
        <v>609</v>
      </c>
      <c r="I560" s="19"/>
      <c r="J560" s="19"/>
      <c r="K560" s="19"/>
      <c r="L560" s="118"/>
      <c r="M560" s="17"/>
      <c r="N560" s="119"/>
      <c r="O560" s="21"/>
      <c r="P560" s="21"/>
      <c r="Q560" s="22">
        <v>111.37</v>
      </c>
      <c r="R560" s="22">
        <v>109.8</v>
      </c>
      <c r="S560" s="22">
        <f t="shared" si="79"/>
        <v>75.322800000000001</v>
      </c>
      <c r="V560" s="24">
        <v>185</v>
      </c>
      <c r="W560" s="150"/>
      <c r="X560" s="24">
        <f t="shared" si="84"/>
        <v>0</v>
      </c>
      <c r="Y560" s="24">
        <f t="shared" si="85"/>
        <v>0</v>
      </c>
      <c r="AB560" s="30">
        <f t="shared" si="75"/>
        <v>-1.0099571444502859</v>
      </c>
      <c r="AC560" s="31">
        <f t="shared" si="76"/>
        <v>-76.072800000000001</v>
      </c>
      <c r="AD560" s="9" t="s">
        <v>647</v>
      </c>
      <c r="AE560" s="9" t="s">
        <v>650</v>
      </c>
      <c r="AF560" s="9" t="s">
        <v>641</v>
      </c>
    </row>
    <row r="561" spans="2:32">
      <c r="B561" s="19" t="s">
        <v>110</v>
      </c>
      <c r="C561" s="116">
        <v>4713670</v>
      </c>
      <c r="D561" s="19" t="s">
        <v>16</v>
      </c>
      <c r="E561" s="19" t="s">
        <v>39</v>
      </c>
      <c r="F561" s="19" t="s">
        <v>1</v>
      </c>
      <c r="G561" s="19" t="s">
        <v>592</v>
      </c>
      <c r="H561" s="19" t="s">
        <v>165</v>
      </c>
      <c r="I561" s="19"/>
      <c r="J561" s="19">
        <v>6</v>
      </c>
      <c r="K561" s="19">
        <v>6</v>
      </c>
      <c r="L561" s="118"/>
      <c r="M561" s="17"/>
      <c r="N561" s="119"/>
      <c r="O561" s="21"/>
      <c r="P561" s="21"/>
      <c r="Q561" s="22">
        <v>128.13</v>
      </c>
      <c r="S561" s="22">
        <f t="shared" si="79"/>
        <v>0</v>
      </c>
      <c r="V561" s="24">
        <v>200</v>
      </c>
      <c r="W561" s="149"/>
      <c r="X561" s="24">
        <f t="shared" si="84"/>
        <v>0</v>
      </c>
      <c r="Y561" s="24">
        <f t="shared" si="85"/>
        <v>0</v>
      </c>
      <c r="AB561" s="30" t="e">
        <f t="shared" si="75"/>
        <v>#DIV/0!</v>
      </c>
      <c r="AC561" s="31">
        <f t="shared" si="76"/>
        <v>-0.75</v>
      </c>
      <c r="AD561" s="9" t="s">
        <v>1</v>
      </c>
      <c r="AE561" s="9" t="s">
        <v>1</v>
      </c>
      <c r="AF561" s="9" t="s">
        <v>639</v>
      </c>
    </row>
    <row r="562" spans="2:32">
      <c r="B562" s="19" t="s">
        <v>110</v>
      </c>
      <c r="C562" s="19">
        <v>4511250</v>
      </c>
      <c r="D562" s="19" t="s">
        <v>16</v>
      </c>
      <c r="E562" s="19" t="s">
        <v>39</v>
      </c>
      <c r="F562" s="19" t="s">
        <v>1</v>
      </c>
      <c r="G562" s="19" t="s">
        <v>592</v>
      </c>
      <c r="H562" s="19" t="s">
        <v>610</v>
      </c>
      <c r="I562" s="19">
        <v>4</v>
      </c>
      <c r="J562" s="19">
        <v>8</v>
      </c>
      <c r="K562" s="19">
        <v>8</v>
      </c>
      <c r="L562" s="129">
        <v>20</v>
      </c>
      <c r="M562" s="17"/>
      <c r="N562" s="29">
        <v>4</v>
      </c>
      <c r="O562" s="21"/>
      <c r="P562" s="21"/>
      <c r="Q562" s="22">
        <v>128.13</v>
      </c>
      <c r="R562" s="22">
        <v>128.93</v>
      </c>
      <c r="S562" s="22">
        <f t="shared" si="79"/>
        <v>88.445980000000006</v>
      </c>
      <c r="T562" s="18">
        <v>87.9</v>
      </c>
      <c r="V562" s="24">
        <v>200</v>
      </c>
      <c r="W562" s="159">
        <v>205</v>
      </c>
      <c r="X562" s="24">
        <f t="shared" si="84"/>
        <v>170.83333333333334</v>
      </c>
      <c r="Y562" s="24">
        <f t="shared" si="85"/>
        <v>118.89999999999999</v>
      </c>
      <c r="AB562" s="30">
        <f t="shared" si="75"/>
        <v>0.11178974254492202</v>
      </c>
      <c r="AC562" s="31">
        <f t="shared" si="76"/>
        <v>9.8873533333333228</v>
      </c>
      <c r="AD562" s="9" t="s">
        <v>647</v>
      </c>
      <c r="AE562" s="9" t="s">
        <v>647</v>
      </c>
      <c r="AF562" s="9" t="s">
        <v>641</v>
      </c>
    </row>
    <row r="563" spans="2:32">
      <c r="B563" s="9"/>
      <c r="C563" s="19">
        <v>4510870</v>
      </c>
      <c r="D563" s="19" t="s">
        <v>172</v>
      </c>
      <c r="E563" s="19" t="s">
        <v>40</v>
      </c>
      <c r="F563" s="19" t="s">
        <v>1</v>
      </c>
      <c r="G563" s="19" t="s">
        <v>592</v>
      </c>
      <c r="H563" s="19" t="s">
        <v>122</v>
      </c>
      <c r="I563" s="19">
        <v>5</v>
      </c>
      <c r="J563" s="19">
        <v>4</v>
      </c>
      <c r="K563" s="19"/>
      <c r="L563" s="129">
        <v>4</v>
      </c>
      <c r="M563" s="17"/>
      <c r="N563" s="29">
        <v>0</v>
      </c>
      <c r="O563" s="21"/>
      <c r="P563" s="21"/>
      <c r="Q563" s="22">
        <v>130.74</v>
      </c>
      <c r="R563" s="22">
        <v>126.4</v>
      </c>
      <c r="S563" s="22">
        <f>R563*S$4</f>
        <v>86.710400000000007</v>
      </c>
      <c r="T563" s="18">
        <v>89.75</v>
      </c>
      <c r="V563" s="24">
        <v>205</v>
      </c>
      <c r="W563" s="159">
        <v>205</v>
      </c>
      <c r="X563" s="24">
        <f>W563/1.2</f>
        <v>170.83333333333334</v>
      </c>
      <c r="Y563" s="24">
        <f>W563*AB$4</f>
        <v>118.89999999999999</v>
      </c>
      <c r="AB563" s="30">
        <f>(X563*AB$4-0.75-S563)/S563</f>
        <v>0.13404312900567084</v>
      </c>
      <c r="AC563" s="31">
        <f>X563*AB$4-0.75-S563</f>
        <v>11.622933333333322</v>
      </c>
      <c r="AD563" s="9" t="s">
        <v>1</v>
      </c>
      <c r="AE563" s="9" t="s">
        <v>1</v>
      </c>
      <c r="AF563" s="9" t="s">
        <v>641</v>
      </c>
    </row>
    <row r="564" spans="2:32">
      <c r="B564" s="19"/>
      <c r="C564" s="19">
        <v>4511310</v>
      </c>
      <c r="D564" s="19" t="s">
        <v>16</v>
      </c>
      <c r="E564" s="19" t="s">
        <v>39</v>
      </c>
      <c r="F564" s="19" t="s">
        <v>1</v>
      </c>
      <c r="G564" s="19" t="s">
        <v>592</v>
      </c>
      <c r="H564" s="19" t="s">
        <v>609</v>
      </c>
      <c r="I564" s="19">
        <v>4</v>
      </c>
      <c r="J564" s="19">
        <v>6</v>
      </c>
      <c r="K564" s="19">
        <v>6</v>
      </c>
      <c r="L564" s="129"/>
      <c r="M564" s="17"/>
      <c r="N564" s="29">
        <v>4</v>
      </c>
      <c r="O564" s="21"/>
      <c r="P564" s="21"/>
      <c r="Q564" s="22">
        <v>128.13</v>
      </c>
      <c r="R564" s="22">
        <v>128.93</v>
      </c>
      <c r="S564" s="22">
        <f t="shared" si="79"/>
        <v>88.445980000000006</v>
      </c>
      <c r="T564" s="18">
        <v>87.9</v>
      </c>
      <c r="V564" s="24">
        <v>205</v>
      </c>
      <c r="W564" s="160">
        <v>210</v>
      </c>
      <c r="X564" s="24">
        <f t="shared" si="84"/>
        <v>175</v>
      </c>
      <c r="Y564" s="24">
        <f t="shared" si="85"/>
        <v>121.8</v>
      </c>
      <c r="AB564" s="30">
        <f t="shared" si="75"/>
        <v>0.13911338876000914</v>
      </c>
      <c r="AC564" s="31">
        <f t="shared" si="76"/>
        <v>12.304019999999994</v>
      </c>
      <c r="AD564" s="9" t="s">
        <v>647</v>
      </c>
      <c r="AE564" s="9" t="s">
        <v>650</v>
      </c>
      <c r="AF564" s="9" t="s">
        <v>641</v>
      </c>
    </row>
    <row r="565" spans="2:32">
      <c r="B565" s="19" t="s">
        <v>82</v>
      </c>
      <c r="C565" s="19">
        <v>4713510</v>
      </c>
      <c r="D565" s="19" t="s">
        <v>10</v>
      </c>
      <c r="E565" s="19" t="s">
        <v>40</v>
      </c>
      <c r="F565" s="19" t="s">
        <v>1</v>
      </c>
      <c r="G565" s="19" t="s">
        <v>592</v>
      </c>
      <c r="H565" s="19" t="s">
        <v>120</v>
      </c>
      <c r="I565" s="19">
        <v>4</v>
      </c>
      <c r="J565" s="19">
        <v>8</v>
      </c>
      <c r="K565" s="19">
        <v>8</v>
      </c>
      <c r="L565" s="129">
        <v>8</v>
      </c>
      <c r="M565" s="17"/>
      <c r="N565" s="29">
        <v>4</v>
      </c>
      <c r="O565" s="21"/>
      <c r="P565" s="21"/>
      <c r="Q565" s="22">
        <v>118.07</v>
      </c>
      <c r="R565" s="121">
        <v>116.53</v>
      </c>
      <c r="S565" s="22">
        <f t="shared" si="79"/>
        <v>79.939580000000007</v>
      </c>
      <c r="T565" s="18">
        <v>81</v>
      </c>
      <c r="V565" s="24">
        <v>190</v>
      </c>
      <c r="W565" s="159">
        <v>190</v>
      </c>
      <c r="X565" s="24">
        <f t="shared" si="84"/>
        <v>158.33333333333334</v>
      </c>
      <c r="Y565" s="24">
        <f t="shared" si="85"/>
        <v>110.19999999999999</v>
      </c>
      <c r="AB565" s="30">
        <f t="shared" si="75"/>
        <v>0.13940220017835123</v>
      </c>
      <c r="AC565" s="31">
        <f t="shared" si="76"/>
        <v>11.143753333333322</v>
      </c>
      <c r="AD565" s="9" t="s">
        <v>636</v>
      </c>
      <c r="AE565" s="9" t="s">
        <v>647</v>
      </c>
      <c r="AF565" s="9" t="s">
        <v>641</v>
      </c>
    </row>
    <row r="566" spans="2:32">
      <c r="B566" s="19"/>
      <c r="C566" s="116">
        <v>4511620</v>
      </c>
      <c r="D566" s="19" t="s">
        <v>12</v>
      </c>
      <c r="E566" s="19" t="s">
        <v>44</v>
      </c>
      <c r="F566" s="19" t="s">
        <v>1</v>
      </c>
      <c r="G566" s="19" t="s">
        <v>592</v>
      </c>
      <c r="H566" s="19" t="s">
        <v>165</v>
      </c>
      <c r="I566" s="44">
        <v>3</v>
      </c>
      <c r="J566" s="19">
        <v>10</v>
      </c>
      <c r="K566" s="19">
        <v>6</v>
      </c>
      <c r="L566" s="118"/>
      <c r="M566" s="17"/>
      <c r="N566" s="119"/>
      <c r="O566" s="21"/>
      <c r="P566" s="21"/>
      <c r="Q566" s="22">
        <v>130.36000000000001</v>
      </c>
      <c r="R566" s="121">
        <v>131.11000000000001</v>
      </c>
      <c r="S566" s="22">
        <f t="shared" si="79"/>
        <v>89.941460000000021</v>
      </c>
      <c r="T566" s="18">
        <v>87.39</v>
      </c>
      <c r="V566" s="24">
        <v>200</v>
      </c>
      <c r="W566" s="149">
        <v>205</v>
      </c>
      <c r="X566" s="24">
        <f t="shared" si="84"/>
        <v>170.83333333333334</v>
      </c>
      <c r="Y566" s="24">
        <f t="shared" si="85"/>
        <v>118.89999999999999</v>
      </c>
      <c r="AB566" s="30">
        <f t="shared" si="75"/>
        <v>9.3303725927212061E-2</v>
      </c>
      <c r="AC566" s="31">
        <f t="shared" si="76"/>
        <v>8.391873333333308</v>
      </c>
      <c r="AD566" s="9" t="s">
        <v>1</v>
      </c>
      <c r="AE566" s="9" t="s">
        <v>1</v>
      </c>
      <c r="AF566" s="9" t="s">
        <v>639</v>
      </c>
    </row>
    <row r="567" spans="2:32">
      <c r="B567" s="19"/>
      <c r="C567" s="19">
        <v>4511830</v>
      </c>
      <c r="D567" s="19" t="s">
        <v>12</v>
      </c>
      <c r="E567" s="19" t="s">
        <v>44</v>
      </c>
      <c r="F567" s="19" t="s">
        <v>1</v>
      </c>
      <c r="G567" s="19" t="s">
        <v>592</v>
      </c>
      <c r="H567" s="19" t="s">
        <v>610</v>
      </c>
      <c r="I567" s="19">
        <v>8</v>
      </c>
      <c r="J567" s="19">
        <v>12</v>
      </c>
      <c r="K567" s="19">
        <v>6</v>
      </c>
      <c r="L567" s="129">
        <v>20</v>
      </c>
      <c r="M567" s="17"/>
      <c r="N567" s="29">
        <v>4</v>
      </c>
      <c r="O567" s="21"/>
      <c r="P567" s="21"/>
      <c r="Q567" s="22">
        <v>130.36000000000001</v>
      </c>
      <c r="R567" s="22">
        <v>131.11000000000001</v>
      </c>
      <c r="S567" s="22">
        <f t="shared" si="79"/>
        <v>89.941460000000021</v>
      </c>
      <c r="T567" s="18">
        <v>89.43</v>
      </c>
      <c r="V567" s="24">
        <v>203</v>
      </c>
      <c r="W567" s="159">
        <v>205</v>
      </c>
      <c r="X567" s="24">
        <f t="shared" si="84"/>
        <v>170.83333333333334</v>
      </c>
      <c r="Y567" s="24">
        <f t="shared" si="85"/>
        <v>118.89999999999999</v>
      </c>
      <c r="AB567" s="30">
        <f t="shared" si="75"/>
        <v>9.3303725927212061E-2</v>
      </c>
      <c r="AC567" s="31">
        <f t="shared" si="76"/>
        <v>8.391873333333308</v>
      </c>
      <c r="AD567" s="9" t="s">
        <v>647</v>
      </c>
      <c r="AE567" s="9" t="s">
        <v>647</v>
      </c>
      <c r="AF567" s="9" t="s">
        <v>641</v>
      </c>
    </row>
    <row r="568" spans="2:32">
      <c r="B568" s="19"/>
      <c r="C568" s="19">
        <v>4511420</v>
      </c>
      <c r="D568" s="19" t="s">
        <v>12</v>
      </c>
      <c r="E568" s="19" t="s">
        <v>44</v>
      </c>
      <c r="F568" s="19" t="s">
        <v>1</v>
      </c>
      <c r="G568" s="19" t="s">
        <v>592</v>
      </c>
      <c r="H568" s="19" t="s">
        <v>609</v>
      </c>
      <c r="I568" s="19">
        <v>4</v>
      </c>
      <c r="J568" s="19">
        <v>13</v>
      </c>
      <c r="K568" s="19">
        <v>8</v>
      </c>
      <c r="L568" s="129"/>
      <c r="M568" s="17"/>
      <c r="N568" s="29">
        <v>4</v>
      </c>
      <c r="O568" s="21"/>
      <c r="P568" s="21"/>
      <c r="Q568" s="22">
        <v>130.36000000000001</v>
      </c>
      <c r="R568" s="22">
        <v>131.11000000000001</v>
      </c>
      <c r="S568" s="22">
        <f t="shared" si="79"/>
        <v>89.941460000000021</v>
      </c>
      <c r="T568" s="18">
        <v>89.43</v>
      </c>
      <c r="V568" s="24">
        <v>210</v>
      </c>
      <c r="W568" s="160">
        <v>210</v>
      </c>
      <c r="X568" s="24">
        <f t="shared" si="84"/>
        <v>175</v>
      </c>
      <c r="Y568" s="24">
        <f t="shared" si="85"/>
        <v>121.8</v>
      </c>
      <c r="AB568" s="30">
        <f t="shared" si="75"/>
        <v>0.12017305478474528</v>
      </c>
      <c r="AC568" s="31">
        <f t="shared" si="76"/>
        <v>10.808539999999979</v>
      </c>
      <c r="AD568" s="9" t="s">
        <v>647</v>
      </c>
      <c r="AE568" s="9" t="s">
        <v>650</v>
      </c>
      <c r="AF568" s="9" t="s">
        <v>641</v>
      </c>
    </row>
    <row r="569" spans="2:32">
      <c r="B569" s="19" t="s">
        <v>83</v>
      </c>
      <c r="C569" s="19">
        <v>4511270</v>
      </c>
      <c r="D569" s="19" t="s">
        <v>13</v>
      </c>
      <c r="E569" s="19" t="s">
        <v>44</v>
      </c>
      <c r="F569" s="19" t="s">
        <v>1</v>
      </c>
      <c r="G569" s="19" t="s">
        <v>592</v>
      </c>
      <c r="H569" s="19" t="s">
        <v>610</v>
      </c>
      <c r="I569" s="19">
        <v>4</v>
      </c>
      <c r="J569" s="19">
        <v>14</v>
      </c>
      <c r="K569" s="19">
        <v>10</v>
      </c>
      <c r="L569" s="129">
        <v>12</v>
      </c>
      <c r="M569" s="17"/>
      <c r="N569" s="29">
        <v>4</v>
      </c>
      <c r="O569" s="21"/>
      <c r="P569" s="21"/>
      <c r="Q569" s="22">
        <v>146.01</v>
      </c>
      <c r="R569" s="22">
        <v>148.41999999999999</v>
      </c>
      <c r="S569" s="22">
        <f t="shared" si="79"/>
        <v>101.81612</v>
      </c>
      <c r="T569" s="18">
        <v>100.16</v>
      </c>
      <c r="V569" s="24">
        <v>230</v>
      </c>
      <c r="W569" s="159">
        <v>235</v>
      </c>
      <c r="X569" s="24">
        <f t="shared" si="84"/>
        <v>195.83333333333334</v>
      </c>
      <c r="Y569" s="24">
        <f t="shared" si="85"/>
        <v>136.29999999999998</v>
      </c>
      <c r="AB569" s="30">
        <f t="shared" si="75"/>
        <v>0.10820696500056505</v>
      </c>
      <c r="AC569" s="31">
        <f t="shared" si="76"/>
        <v>11.017213333333331</v>
      </c>
      <c r="AD569" s="9" t="s">
        <v>647</v>
      </c>
      <c r="AE569" s="9" t="s">
        <v>647</v>
      </c>
      <c r="AF569" s="9" t="s">
        <v>641</v>
      </c>
    </row>
    <row r="570" spans="2:32">
      <c r="B570" s="9"/>
      <c r="C570" s="116">
        <v>4512000</v>
      </c>
      <c r="D570" s="19" t="s">
        <v>13</v>
      </c>
      <c r="E570" s="19" t="s">
        <v>44</v>
      </c>
      <c r="F570" s="19" t="s">
        <v>1</v>
      </c>
      <c r="G570" s="19" t="s">
        <v>592</v>
      </c>
      <c r="H570" s="19" t="s">
        <v>609</v>
      </c>
      <c r="I570" s="19"/>
      <c r="J570" s="19"/>
      <c r="K570" s="19"/>
      <c r="L570" s="118"/>
      <c r="M570" s="17"/>
      <c r="N570" s="119"/>
      <c r="O570" s="21"/>
      <c r="P570" s="21"/>
      <c r="Q570" s="22">
        <v>146.01</v>
      </c>
      <c r="R570" s="22">
        <v>148.41999999999999</v>
      </c>
      <c r="S570" s="22">
        <f t="shared" si="79"/>
        <v>101.81612</v>
      </c>
      <c r="V570" s="24">
        <v>235</v>
      </c>
      <c r="W570" s="150"/>
      <c r="X570" s="24">
        <f t="shared" si="84"/>
        <v>0</v>
      </c>
      <c r="Y570" s="24">
        <f t="shared" si="85"/>
        <v>0</v>
      </c>
      <c r="AB570" s="30">
        <f t="shared" si="75"/>
        <v>-1.0073662205945384</v>
      </c>
      <c r="AC570" s="31">
        <f t="shared" si="76"/>
        <v>-102.56612</v>
      </c>
      <c r="AD570" s="9" t="s">
        <v>647</v>
      </c>
      <c r="AE570" s="9" t="s">
        <v>650</v>
      </c>
      <c r="AF570" s="9" t="s">
        <v>641</v>
      </c>
    </row>
    <row r="571" spans="2:32">
      <c r="B571" s="116" t="s">
        <v>170</v>
      </c>
      <c r="C571" s="116">
        <v>4713050</v>
      </c>
      <c r="D571" s="19" t="s">
        <v>171</v>
      </c>
      <c r="E571" s="19" t="s">
        <v>44</v>
      </c>
      <c r="F571" s="19" t="s">
        <v>1</v>
      </c>
      <c r="G571" s="19" t="s">
        <v>592</v>
      </c>
      <c r="H571" s="19" t="s">
        <v>165</v>
      </c>
      <c r="I571" s="19"/>
      <c r="J571" s="19">
        <v>5</v>
      </c>
      <c r="K571" s="19"/>
      <c r="L571" s="127"/>
      <c r="N571" s="119"/>
      <c r="O571" s="21"/>
      <c r="P571" s="21"/>
      <c r="Q571" s="22">
        <v>159.04</v>
      </c>
      <c r="R571" s="22">
        <v>150.69999999999999</v>
      </c>
      <c r="S571" s="22">
        <f t="shared" si="79"/>
        <v>103.3802</v>
      </c>
      <c r="V571" s="24">
        <v>240</v>
      </c>
      <c r="W571" s="149"/>
      <c r="X571" s="24">
        <f t="shared" si="84"/>
        <v>0</v>
      </c>
      <c r="Y571" s="24">
        <f t="shared" si="85"/>
        <v>0</v>
      </c>
      <c r="AB571" s="30">
        <f t="shared" si="75"/>
        <v>-1.007254774125026</v>
      </c>
      <c r="AC571" s="31">
        <f t="shared" si="76"/>
        <v>-104.1302</v>
      </c>
      <c r="AD571" s="9" t="s">
        <v>1</v>
      </c>
      <c r="AE571" s="9" t="s">
        <v>1</v>
      </c>
      <c r="AF571" s="9" t="s">
        <v>641</v>
      </c>
    </row>
    <row r="572" spans="2:32">
      <c r="B572" s="19" t="s">
        <v>170</v>
      </c>
      <c r="C572" s="19">
        <v>4511210</v>
      </c>
      <c r="D572" s="19" t="s">
        <v>171</v>
      </c>
      <c r="E572" s="19" t="s">
        <v>44</v>
      </c>
      <c r="F572" s="19" t="s">
        <v>1</v>
      </c>
      <c r="G572" s="19" t="s">
        <v>592</v>
      </c>
      <c r="H572" s="19" t="s">
        <v>610</v>
      </c>
      <c r="I572" s="19">
        <v>8</v>
      </c>
      <c r="J572" s="19" t="s">
        <v>935</v>
      </c>
      <c r="K572" s="19">
        <v>8</v>
      </c>
      <c r="L572" s="131">
        <v>12</v>
      </c>
      <c r="M572" s="16"/>
      <c r="N572" s="29">
        <v>0</v>
      </c>
      <c r="O572" s="21"/>
      <c r="P572" s="21"/>
      <c r="Q572" s="22">
        <v>159.04</v>
      </c>
      <c r="R572" s="22">
        <v>150.69999999999999</v>
      </c>
      <c r="S572" s="22">
        <f t="shared" si="79"/>
        <v>103.3802</v>
      </c>
      <c r="T572" s="18">
        <v>109.1</v>
      </c>
      <c r="V572" s="24">
        <v>245</v>
      </c>
      <c r="W572" s="159">
        <v>240</v>
      </c>
      <c r="X572" s="24">
        <f t="shared" si="84"/>
        <v>200</v>
      </c>
      <c r="Y572" s="24">
        <f t="shared" si="85"/>
        <v>139.19999999999999</v>
      </c>
      <c r="AB572" s="30">
        <f t="shared" si="75"/>
        <v>0.11481695721230935</v>
      </c>
      <c r="AC572" s="31">
        <f t="shared" si="76"/>
        <v>11.869799999999984</v>
      </c>
      <c r="AD572" s="9" t="s">
        <v>647</v>
      </c>
      <c r="AE572" s="9" t="s">
        <v>647</v>
      </c>
      <c r="AF572" s="9" t="s">
        <v>641</v>
      </c>
    </row>
    <row r="573" spans="2:32">
      <c r="B573" s="9"/>
      <c r="C573" s="19">
        <v>4511770</v>
      </c>
      <c r="D573" s="19" t="s">
        <v>171</v>
      </c>
      <c r="E573" s="19" t="s">
        <v>44</v>
      </c>
      <c r="F573" s="19" t="s">
        <v>1</v>
      </c>
      <c r="G573" s="19" t="s">
        <v>592</v>
      </c>
      <c r="H573" s="19" t="s">
        <v>609</v>
      </c>
      <c r="I573" s="19">
        <v>4</v>
      </c>
      <c r="J573" s="19">
        <v>4</v>
      </c>
      <c r="K573" s="19"/>
      <c r="L573" s="136">
        <v>4</v>
      </c>
      <c r="M573" s="16"/>
      <c r="N573" s="130">
        <v>0</v>
      </c>
      <c r="O573" s="21"/>
      <c r="P573" s="21"/>
      <c r="Q573" s="22">
        <v>159.04</v>
      </c>
      <c r="R573" s="22">
        <v>150.69999999999999</v>
      </c>
      <c r="S573" s="22">
        <f t="shared" si="79"/>
        <v>103.3802</v>
      </c>
      <c r="T573" s="18">
        <v>109.1</v>
      </c>
      <c r="V573" s="24">
        <v>250</v>
      </c>
      <c r="W573" s="160">
        <v>245</v>
      </c>
      <c r="X573" s="24">
        <f t="shared" si="84"/>
        <v>204.16666666666669</v>
      </c>
      <c r="Y573" s="24">
        <f t="shared" si="85"/>
        <v>142.1</v>
      </c>
      <c r="AB573" s="30">
        <f t="shared" si="75"/>
        <v>0.13819345161517069</v>
      </c>
      <c r="AC573" s="31">
        <f t="shared" si="76"/>
        <v>14.286466666666669</v>
      </c>
      <c r="AD573" s="9" t="s">
        <v>647</v>
      </c>
      <c r="AE573" s="9" t="s">
        <v>650</v>
      </c>
      <c r="AF573" s="9" t="s">
        <v>641</v>
      </c>
    </row>
    <row r="574" spans="2:32">
      <c r="B574" s="19"/>
      <c r="C574" s="19">
        <v>4510400</v>
      </c>
      <c r="D574" s="19" t="s">
        <v>446</v>
      </c>
      <c r="E574" s="19" t="s">
        <v>44</v>
      </c>
      <c r="F574" s="19" t="s">
        <v>1</v>
      </c>
      <c r="G574" s="19" t="s">
        <v>592</v>
      </c>
      <c r="H574" s="19" t="s">
        <v>165</v>
      </c>
      <c r="I574" s="19">
        <v>4</v>
      </c>
      <c r="J574" s="19"/>
      <c r="K574" s="19"/>
      <c r="L574" s="129"/>
      <c r="M574" s="17"/>
      <c r="N574" s="128">
        <v>0</v>
      </c>
      <c r="O574" s="21"/>
      <c r="P574" s="21"/>
      <c r="Q574" s="22">
        <v>179.53</v>
      </c>
      <c r="R574" s="22">
        <v>159.61000000000001</v>
      </c>
      <c r="S574" s="22">
        <f t="shared" si="79"/>
        <v>109.49246000000002</v>
      </c>
      <c r="T574" s="18">
        <v>123.16</v>
      </c>
      <c r="V574" s="24">
        <v>295</v>
      </c>
      <c r="W574" s="160">
        <v>260</v>
      </c>
      <c r="X574" s="24">
        <f t="shared" si="84"/>
        <v>216.66666666666669</v>
      </c>
      <c r="Y574" s="24">
        <f t="shared" si="85"/>
        <v>150.79999999999998</v>
      </c>
      <c r="AB574" s="30">
        <f t="shared" si="75"/>
        <v>0.14087003494730729</v>
      </c>
      <c r="AC574" s="31">
        <f t="shared" si="76"/>
        <v>15.424206666666649</v>
      </c>
      <c r="AD574" s="9" t="s">
        <v>1</v>
      </c>
      <c r="AE574" s="9" t="s">
        <v>1</v>
      </c>
      <c r="AF574" s="9" t="s">
        <v>641</v>
      </c>
    </row>
    <row r="575" spans="2:32">
      <c r="B575" s="19" t="s">
        <v>364</v>
      </c>
      <c r="C575" s="19">
        <v>4733400</v>
      </c>
      <c r="D575" s="19">
        <v>128</v>
      </c>
      <c r="E575" s="19" t="s">
        <v>365</v>
      </c>
      <c r="F575" s="19" t="s">
        <v>1</v>
      </c>
      <c r="G575" s="19" t="s">
        <v>592</v>
      </c>
      <c r="H575" s="19" t="s">
        <v>366</v>
      </c>
      <c r="I575" s="19"/>
      <c r="J575" s="19"/>
      <c r="K575" s="19"/>
      <c r="L575" s="129">
        <v>0</v>
      </c>
      <c r="M575" s="17"/>
      <c r="N575" s="29">
        <v>0</v>
      </c>
      <c r="O575" s="21"/>
      <c r="P575" s="21"/>
      <c r="Q575" s="22">
        <v>305.89999999999998</v>
      </c>
      <c r="R575" s="22">
        <v>290.16000000000003</v>
      </c>
      <c r="S575" s="22">
        <f t="shared" si="79"/>
        <v>199.04976000000002</v>
      </c>
      <c r="V575" s="24">
        <v>485</v>
      </c>
      <c r="W575" s="159">
        <v>460</v>
      </c>
      <c r="X575" s="24">
        <f t="shared" si="84"/>
        <v>383.33333333333337</v>
      </c>
      <c r="Y575" s="24">
        <f t="shared" si="85"/>
        <v>266.79999999999995</v>
      </c>
      <c r="AB575" s="30">
        <f t="shared" si="75"/>
        <v>0.11320572972975863</v>
      </c>
      <c r="AC575" s="31">
        <f t="shared" si="76"/>
        <v>22.533573333333322</v>
      </c>
      <c r="AD575" s="9" t="s">
        <v>636</v>
      </c>
      <c r="AE575" s="9" t="s">
        <v>1</v>
      </c>
      <c r="AF575" s="9" t="s">
        <v>641</v>
      </c>
    </row>
    <row r="576" spans="2:32">
      <c r="B576" s="19" t="s">
        <v>226</v>
      </c>
      <c r="C576" s="19">
        <v>4511340</v>
      </c>
      <c r="D576" s="19" t="s">
        <v>9</v>
      </c>
      <c r="E576" s="19" t="s">
        <v>40</v>
      </c>
      <c r="F576" s="19" t="s">
        <v>1</v>
      </c>
      <c r="G576" s="19" t="s">
        <v>592</v>
      </c>
      <c r="H576" s="19" t="s">
        <v>610</v>
      </c>
      <c r="I576" s="19">
        <v>4</v>
      </c>
      <c r="J576" s="19"/>
      <c r="K576" s="19"/>
      <c r="L576" s="129">
        <v>4</v>
      </c>
      <c r="M576" s="17"/>
      <c r="N576" s="29">
        <v>0</v>
      </c>
      <c r="O576" s="21"/>
      <c r="P576" s="21"/>
      <c r="Q576" s="22">
        <v>112.86</v>
      </c>
      <c r="R576" s="22">
        <v>114.66</v>
      </c>
      <c r="S576" s="22">
        <f t="shared" si="79"/>
        <v>78.656760000000006</v>
      </c>
      <c r="T576" s="18">
        <v>81.13</v>
      </c>
      <c r="V576" s="24">
        <v>185</v>
      </c>
      <c r="W576" s="159">
        <v>185</v>
      </c>
      <c r="X576" s="24">
        <f t="shared" si="84"/>
        <v>154.16666666666669</v>
      </c>
      <c r="Y576" s="24">
        <f t="shared" si="85"/>
        <v>107.3</v>
      </c>
      <c r="AB576" s="30">
        <f t="shared" si="75"/>
        <v>0.12726060247926135</v>
      </c>
      <c r="AC576" s="31">
        <f t="shared" si="76"/>
        <v>10.009906666666666</v>
      </c>
      <c r="AD576" s="9" t="s">
        <v>1</v>
      </c>
      <c r="AE576" s="9" t="s">
        <v>647</v>
      </c>
      <c r="AF576" s="9" t="s">
        <v>641</v>
      </c>
    </row>
    <row r="577" spans="1:32">
      <c r="B577" s="19" t="s">
        <v>87</v>
      </c>
      <c r="C577" s="19">
        <v>4510100</v>
      </c>
      <c r="D577" s="19">
        <v>99</v>
      </c>
      <c r="E577" s="19" t="s">
        <v>40</v>
      </c>
      <c r="F577" s="19" t="s">
        <v>8</v>
      </c>
      <c r="G577" s="19" t="s">
        <v>592</v>
      </c>
      <c r="H577" s="19" t="s">
        <v>122</v>
      </c>
      <c r="I577" s="19">
        <v>4</v>
      </c>
      <c r="J577" s="19"/>
      <c r="K577" s="19"/>
      <c r="L577" s="132">
        <v>4</v>
      </c>
      <c r="M577" s="17"/>
      <c r="N577" s="128">
        <v>0</v>
      </c>
      <c r="O577" s="21"/>
      <c r="P577" s="21"/>
      <c r="Q577" s="22">
        <v>124.78</v>
      </c>
      <c r="R577" s="49">
        <v>123.18</v>
      </c>
      <c r="S577" s="22">
        <f t="shared" si="79"/>
        <v>84.501480000000015</v>
      </c>
      <c r="T577" s="18">
        <v>96.71</v>
      </c>
      <c r="V577" s="24">
        <v>215</v>
      </c>
      <c r="W577" s="159">
        <v>205</v>
      </c>
      <c r="X577" s="24">
        <f t="shared" si="84"/>
        <v>170.83333333333334</v>
      </c>
      <c r="Y577" s="24">
        <f t="shared" si="85"/>
        <v>118.89999999999999</v>
      </c>
      <c r="AB577" s="30">
        <f t="shared" si="75"/>
        <v>0.16368770503585631</v>
      </c>
      <c r="AC577" s="31">
        <f t="shared" si="76"/>
        <v>13.831853333333314</v>
      </c>
      <c r="AD577" s="9" t="s">
        <v>1</v>
      </c>
      <c r="AE577" s="9" t="s">
        <v>1</v>
      </c>
      <c r="AF577" s="9" t="s">
        <v>639</v>
      </c>
    </row>
    <row r="578" spans="1:32">
      <c r="B578" s="19"/>
      <c r="C578" s="19">
        <v>4511330</v>
      </c>
      <c r="D578" s="19" t="s">
        <v>172</v>
      </c>
      <c r="E578" s="19" t="s">
        <v>39</v>
      </c>
      <c r="F578" s="19" t="s">
        <v>1</v>
      </c>
      <c r="G578" s="19" t="s">
        <v>592</v>
      </c>
      <c r="H578" s="19" t="s">
        <v>609</v>
      </c>
      <c r="I578" s="19">
        <v>4</v>
      </c>
      <c r="J578" s="19">
        <v>13</v>
      </c>
      <c r="K578" s="19">
        <v>6</v>
      </c>
      <c r="L578" s="129">
        <v>8</v>
      </c>
      <c r="M578" s="17"/>
      <c r="N578" s="29">
        <v>4</v>
      </c>
      <c r="O578" s="21"/>
      <c r="P578" s="21"/>
      <c r="Q578" s="22">
        <v>140.79</v>
      </c>
      <c r="R578" s="22">
        <v>143.11000000000001</v>
      </c>
      <c r="S578" s="22">
        <f t="shared" si="79"/>
        <v>98.17346000000002</v>
      </c>
      <c r="T578" s="18">
        <v>96.58</v>
      </c>
      <c r="V578" s="24">
        <v>225</v>
      </c>
      <c r="W578" s="159">
        <v>230</v>
      </c>
      <c r="X578" s="24">
        <f t="shared" si="84"/>
        <v>191.66666666666669</v>
      </c>
      <c r="Y578" s="24">
        <f t="shared" si="85"/>
        <v>133.39999999999998</v>
      </c>
      <c r="AB578" s="30">
        <f t="shared" si="75"/>
        <v>0.12470994367180956</v>
      </c>
      <c r="AC578" s="31">
        <f t="shared" si="76"/>
        <v>12.243206666666651</v>
      </c>
      <c r="AD578" s="9" t="s">
        <v>647</v>
      </c>
      <c r="AE578" s="9" t="s">
        <v>650</v>
      </c>
      <c r="AF578" s="9" t="s">
        <v>641</v>
      </c>
    </row>
    <row r="579" spans="1:32">
      <c r="B579" s="116" t="s">
        <v>88</v>
      </c>
      <c r="C579" s="116">
        <v>4510880</v>
      </c>
      <c r="D579" s="19">
        <v>102</v>
      </c>
      <c r="E579" s="19" t="s">
        <v>40</v>
      </c>
      <c r="F579" s="19" t="s">
        <v>8</v>
      </c>
      <c r="G579" s="19" t="s">
        <v>592</v>
      </c>
      <c r="H579" s="19" t="s">
        <v>122</v>
      </c>
      <c r="I579" s="19"/>
      <c r="J579" s="19"/>
      <c r="K579" s="19"/>
      <c r="L579" s="127"/>
      <c r="N579" s="119"/>
      <c r="O579" s="21"/>
      <c r="P579" s="21"/>
      <c r="Q579" s="22">
        <v>152.71</v>
      </c>
      <c r="S579" s="22">
        <f t="shared" si="79"/>
        <v>0</v>
      </c>
      <c r="V579" s="24">
        <v>240</v>
      </c>
      <c r="W579" s="117"/>
      <c r="X579" s="24">
        <f t="shared" si="84"/>
        <v>0</v>
      </c>
      <c r="Y579" s="24">
        <f t="shared" si="85"/>
        <v>0</v>
      </c>
      <c r="AB579" s="30" t="e">
        <f t="shared" si="75"/>
        <v>#DIV/0!</v>
      </c>
      <c r="AC579" s="31">
        <f t="shared" si="76"/>
        <v>-0.75</v>
      </c>
      <c r="AD579" s="9" t="s">
        <v>1</v>
      </c>
      <c r="AE579" s="9" t="s">
        <v>1</v>
      </c>
      <c r="AF579" s="9" t="s">
        <v>639</v>
      </c>
    </row>
    <row r="580" spans="1:32">
      <c r="B580" s="19" t="s">
        <v>88</v>
      </c>
      <c r="C580" s="19">
        <v>4510600</v>
      </c>
      <c r="D580" s="19" t="s">
        <v>373</v>
      </c>
      <c r="E580" s="19" t="s">
        <v>39</v>
      </c>
      <c r="F580" s="19" t="s">
        <v>1</v>
      </c>
      <c r="G580" s="19" t="s">
        <v>592</v>
      </c>
      <c r="H580" s="19" t="s">
        <v>457</v>
      </c>
      <c r="I580" s="19">
        <v>4</v>
      </c>
      <c r="J580" s="19">
        <v>16</v>
      </c>
      <c r="K580" s="19">
        <v>10</v>
      </c>
      <c r="L580" s="28">
        <v>8</v>
      </c>
      <c r="M580" s="17"/>
      <c r="N580" s="29">
        <v>4</v>
      </c>
      <c r="O580" s="21"/>
      <c r="P580" s="21"/>
      <c r="Q580" s="22">
        <v>154.19999999999999</v>
      </c>
      <c r="R580" s="22">
        <v>152.11000000000001</v>
      </c>
      <c r="S580" s="22">
        <f t="shared" si="79"/>
        <v>104.34746000000001</v>
      </c>
      <c r="T580" s="18">
        <v>105.78</v>
      </c>
      <c r="V580" s="24">
        <v>240</v>
      </c>
      <c r="W580" s="159">
        <v>240</v>
      </c>
      <c r="X580" s="24">
        <f t="shared" si="84"/>
        <v>200</v>
      </c>
      <c r="Y580" s="24">
        <f t="shared" si="85"/>
        <v>139.19999999999999</v>
      </c>
      <c r="AB580" s="30">
        <f t="shared" si="75"/>
        <v>0.10448304156133721</v>
      </c>
      <c r="AC580" s="31">
        <f t="shared" si="76"/>
        <v>10.902539999999973</v>
      </c>
      <c r="AD580" s="9" t="s">
        <v>647</v>
      </c>
      <c r="AE580" s="9" t="s">
        <v>647</v>
      </c>
      <c r="AF580" s="9" t="s">
        <v>639</v>
      </c>
    </row>
    <row r="581" spans="1:32">
      <c r="B581" s="19"/>
      <c r="C581" s="19">
        <v>4511360</v>
      </c>
      <c r="D581" s="19">
        <v>104</v>
      </c>
      <c r="E581" s="19" t="s">
        <v>40</v>
      </c>
      <c r="F581" s="19" t="s">
        <v>8</v>
      </c>
      <c r="G581" s="19" t="s">
        <v>592</v>
      </c>
      <c r="H581" s="19" t="s">
        <v>609</v>
      </c>
      <c r="I581" s="17"/>
      <c r="J581" s="19"/>
      <c r="K581" s="19"/>
      <c r="L581" s="28">
        <v>0</v>
      </c>
      <c r="M581" s="17"/>
      <c r="N581" s="29">
        <v>0</v>
      </c>
      <c r="O581" s="21"/>
      <c r="P581" s="21"/>
      <c r="Q581" s="22">
        <v>173.2</v>
      </c>
      <c r="R581" s="22">
        <v>171.11</v>
      </c>
      <c r="S581" s="22">
        <f t="shared" si="79"/>
        <v>117.38146000000002</v>
      </c>
      <c r="V581" s="24">
        <v>275</v>
      </c>
      <c r="W581" s="159">
        <v>275</v>
      </c>
      <c r="X581" s="24">
        <f t="shared" si="84"/>
        <v>229.16666666666669</v>
      </c>
      <c r="Y581" s="24">
        <f t="shared" si="85"/>
        <v>159.5</v>
      </c>
      <c r="AB581" s="30">
        <f t="shared" ref="AB581:AB587" si="86">(X581*AB$4-0.75-S581)/S581</f>
        <v>0.12595861958665905</v>
      </c>
      <c r="AC581" s="31">
        <f t="shared" ref="AC581:AC587" si="87">X581*AB$4-0.75-S581</f>
        <v>14.785206666666639</v>
      </c>
      <c r="AD581" s="9" t="s">
        <v>647</v>
      </c>
      <c r="AE581" s="9" t="s">
        <v>647</v>
      </c>
      <c r="AF581" s="9" t="s">
        <v>641</v>
      </c>
    </row>
    <row r="582" spans="1:32">
      <c r="B582" s="17" t="s">
        <v>686</v>
      </c>
      <c r="C582" s="19"/>
      <c r="D582" s="19"/>
      <c r="E582" s="19"/>
      <c r="F582" s="19"/>
      <c r="G582" s="19"/>
      <c r="H582" s="19"/>
      <c r="I582" s="19"/>
      <c r="J582" s="19"/>
      <c r="K582" s="19"/>
      <c r="L582" s="17"/>
      <c r="M582" s="17"/>
      <c r="N582" s="21"/>
      <c r="O582" s="21"/>
      <c r="P582" s="21"/>
      <c r="S582" s="22"/>
      <c r="AB582" s="30"/>
      <c r="AC582" s="31"/>
    </row>
    <row r="583" spans="1:32">
      <c r="A583" s="10" t="s">
        <v>896</v>
      </c>
      <c r="B583" s="19" t="s">
        <v>227</v>
      </c>
      <c r="C583" s="19">
        <v>4512040</v>
      </c>
      <c r="D583" s="19" t="s">
        <v>12</v>
      </c>
      <c r="E583" s="19" t="s">
        <v>39</v>
      </c>
      <c r="F583" s="19" t="s">
        <v>1</v>
      </c>
      <c r="G583" s="19" t="s">
        <v>592</v>
      </c>
      <c r="H583" s="19" t="s">
        <v>609</v>
      </c>
      <c r="I583" s="19"/>
      <c r="J583" s="19"/>
      <c r="K583" s="19"/>
      <c r="L583" s="129">
        <v>4</v>
      </c>
      <c r="M583" s="17"/>
      <c r="N583" s="130">
        <v>4</v>
      </c>
      <c r="O583" s="21"/>
      <c r="P583" s="21"/>
      <c r="R583" s="22">
        <v>159.63999999999999</v>
      </c>
      <c r="S583" s="22">
        <f t="shared" si="79"/>
        <v>109.51304</v>
      </c>
      <c r="W583" s="159">
        <v>255</v>
      </c>
      <c r="X583" s="24">
        <f t="shared" ref="X583" si="88">W583/1.2</f>
        <v>212.5</v>
      </c>
      <c r="Y583" s="24">
        <f t="shared" ref="Y583" si="89">W583*AB$4</f>
        <v>147.89999999999998</v>
      </c>
      <c r="AB583" s="30">
        <f t="shared" si="86"/>
        <v>0.11858825213874057</v>
      </c>
      <c r="AC583" s="31">
        <f t="shared" si="87"/>
        <v>12.986959999999982</v>
      </c>
      <c r="AD583" s="9" t="s">
        <v>647</v>
      </c>
      <c r="AE583" s="9" t="s">
        <v>650</v>
      </c>
      <c r="AF583" s="9" t="s">
        <v>641</v>
      </c>
    </row>
    <row r="584" spans="1:32">
      <c r="B584" s="19" t="s">
        <v>221</v>
      </c>
      <c r="C584" s="19">
        <v>4510160</v>
      </c>
      <c r="D584" s="19" t="s">
        <v>222</v>
      </c>
      <c r="E584" s="19" t="s">
        <v>44</v>
      </c>
      <c r="F584" s="19" t="s">
        <v>1</v>
      </c>
      <c r="G584" s="19" t="s">
        <v>592</v>
      </c>
      <c r="H584" s="19" t="s">
        <v>165</v>
      </c>
      <c r="I584" s="19"/>
      <c r="J584" s="19"/>
      <c r="K584" s="19"/>
      <c r="L584" s="129">
        <v>0</v>
      </c>
      <c r="M584" s="17"/>
      <c r="N584" s="29">
        <v>0</v>
      </c>
      <c r="O584" s="21"/>
      <c r="P584" s="21"/>
      <c r="Q584" s="22">
        <v>189.96</v>
      </c>
      <c r="R584" s="22">
        <v>183.87</v>
      </c>
      <c r="S584" s="22">
        <f t="shared" si="79"/>
        <v>126.13482000000002</v>
      </c>
      <c r="V584" s="24">
        <v>305</v>
      </c>
      <c r="W584" s="159">
        <v>305</v>
      </c>
      <c r="X584" s="24">
        <f t="shared" ref="X584:X587" si="90">W584/1.2</f>
        <v>254.16666666666669</v>
      </c>
      <c r="Y584" s="24">
        <f t="shared" ref="Y584:Y587" si="91">W584*AB$4</f>
        <v>176.89999999999998</v>
      </c>
      <c r="AB584" s="30">
        <f t="shared" si="86"/>
        <v>0.16277699263904</v>
      </c>
      <c r="AC584" s="31">
        <f t="shared" si="87"/>
        <v>20.531846666666638</v>
      </c>
      <c r="AD584" s="9" t="s">
        <v>1</v>
      </c>
      <c r="AE584" s="9" t="s">
        <v>646</v>
      </c>
      <c r="AF584" s="9" t="s">
        <v>641</v>
      </c>
    </row>
    <row r="585" spans="1:32">
      <c r="B585" s="19" t="s">
        <v>96</v>
      </c>
      <c r="C585" s="19">
        <v>4511150</v>
      </c>
      <c r="D585" s="19">
        <v>101</v>
      </c>
      <c r="E585" s="19" t="s">
        <v>42</v>
      </c>
      <c r="F585" s="19" t="s">
        <v>8</v>
      </c>
      <c r="G585" s="19" t="s">
        <v>592</v>
      </c>
      <c r="H585" s="17" t="s">
        <v>609</v>
      </c>
      <c r="I585" s="19"/>
      <c r="J585" s="44">
        <v>4</v>
      </c>
      <c r="K585" s="44">
        <v>4</v>
      </c>
      <c r="L585" s="129">
        <v>4</v>
      </c>
      <c r="M585" s="17"/>
      <c r="N585" s="29">
        <v>4</v>
      </c>
      <c r="O585" s="21"/>
      <c r="P585" s="21"/>
      <c r="Q585" s="22">
        <v>163.57</v>
      </c>
      <c r="R585" s="22">
        <v>158.31</v>
      </c>
      <c r="S585" s="22">
        <f t="shared" si="79"/>
        <v>108.60066</v>
      </c>
      <c r="V585" s="24">
        <v>260</v>
      </c>
      <c r="W585" s="159">
        <v>250</v>
      </c>
      <c r="X585" s="24">
        <f t="shared" si="90"/>
        <v>208.33333333333334</v>
      </c>
      <c r="Y585" s="24">
        <f t="shared" si="91"/>
        <v>145</v>
      </c>
      <c r="AB585" s="30">
        <f t="shared" si="86"/>
        <v>0.10573299769387519</v>
      </c>
      <c r="AC585" s="31">
        <f t="shared" si="87"/>
        <v>11.482673333333324</v>
      </c>
      <c r="AD585" s="9" t="s">
        <v>1</v>
      </c>
      <c r="AE585" s="9" t="s">
        <v>646</v>
      </c>
      <c r="AF585" s="9" t="s">
        <v>639</v>
      </c>
    </row>
    <row r="586" spans="1:32">
      <c r="B586" s="19"/>
      <c r="C586" s="19">
        <v>4512100</v>
      </c>
      <c r="D586" s="19" t="s">
        <v>12</v>
      </c>
      <c r="E586" s="19" t="s">
        <v>40</v>
      </c>
      <c r="F586" s="19" t="s">
        <v>1</v>
      </c>
      <c r="G586" s="19" t="s">
        <v>592</v>
      </c>
      <c r="H586" s="17" t="s">
        <v>609</v>
      </c>
      <c r="I586" s="19"/>
      <c r="J586" s="19"/>
      <c r="K586" s="19"/>
      <c r="L586" s="129">
        <v>0</v>
      </c>
      <c r="M586" s="17"/>
      <c r="N586" s="29">
        <v>0</v>
      </c>
      <c r="O586" s="21"/>
      <c r="P586" s="21"/>
      <c r="Q586" s="22">
        <v>204.11</v>
      </c>
      <c r="R586" s="22">
        <v>201.49</v>
      </c>
      <c r="S586" s="22">
        <f t="shared" ref="S586:S587" si="92">R586*S$4</f>
        <v>138.22214000000002</v>
      </c>
      <c r="V586" s="24">
        <v>335</v>
      </c>
      <c r="W586" s="159">
        <v>330</v>
      </c>
      <c r="X586" s="24">
        <f t="shared" si="90"/>
        <v>275</v>
      </c>
      <c r="Y586" s="24">
        <f t="shared" si="91"/>
        <v>191.39999999999998</v>
      </c>
      <c r="AB586" s="30">
        <f t="shared" si="86"/>
        <v>0.14851354493570981</v>
      </c>
      <c r="AC586" s="31">
        <f t="shared" si="87"/>
        <v>20.527859999999976</v>
      </c>
      <c r="AD586" s="9" t="s">
        <v>647</v>
      </c>
      <c r="AE586" s="9" t="s">
        <v>650</v>
      </c>
      <c r="AF586" s="9" t="s">
        <v>641</v>
      </c>
    </row>
    <row r="587" spans="1:32">
      <c r="B587" s="19" t="s">
        <v>97</v>
      </c>
      <c r="C587" s="19">
        <v>4515720</v>
      </c>
      <c r="D587" s="19">
        <v>103</v>
      </c>
      <c r="E587" s="19" t="s">
        <v>41</v>
      </c>
      <c r="F587" s="19" t="s">
        <v>223</v>
      </c>
      <c r="G587" s="19" t="s">
        <v>592</v>
      </c>
      <c r="H587" s="19" t="s">
        <v>120</v>
      </c>
      <c r="I587" s="19"/>
      <c r="J587" s="19"/>
      <c r="K587" s="19"/>
      <c r="L587" s="129">
        <v>0</v>
      </c>
      <c r="M587" s="17"/>
      <c r="N587" s="130">
        <v>0</v>
      </c>
      <c r="O587" s="87"/>
      <c r="P587" s="87"/>
      <c r="Q587" s="22">
        <v>183.51</v>
      </c>
      <c r="R587" s="22">
        <v>177.66</v>
      </c>
      <c r="S587" s="22">
        <f t="shared" si="92"/>
        <v>121.87476000000001</v>
      </c>
      <c r="V587" s="24">
        <v>295</v>
      </c>
      <c r="W587" s="159">
        <v>295</v>
      </c>
      <c r="X587" s="24">
        <f t="shared" si="90"/>
        <v>245.83333333333334</v>
      </c>
      <c r="Y587" s="24">
        <f t="shared" si="91"/>
        <v>171.1</v>
      </c>
      <c r="AB587" s="30">
        <f t="shared" si="86"/>
        <v>0.16376297547854315</v>
      </c>
      <c r="AC587" s="31">
        <f t="shared" si="87"/>
        <v>19.958573333333334</v>
      </c>
      <c r="AD587" s="9" t="s">
        <v>1</v>
      </c>
      <c r="AE587" s="9" t="s">
        <v>646</v>
      </c>
      <c r="AF587" s="9" t="s">
        <v>639</v>
      </c>
    </row>
    <row r="588" spans="1:32">
      <c r="B588" s="50" t="s">
        <v>620</v>
      </c>
      <c r="C588" s="50"/>
      <c r="D588" s="50"/>
      <c r="E588" s="50"/>
      <c r="F588" s="50"/>
      <c r="G588" s="50"/>
      <c r="H588" s="50"/>
      <c r="I588" s="50"/>
      <c r="J588" s="50"/>
      <c r="K588" s="50"/>
      <c r="L588" s="52"/>
      <c r="M588" s="52"/>
      <c r="N588" s="53"/>
      <c r="O588" s="53"/>
      <c r="P588" s="53"/>
      <c r="Q588" s="54"/>
      <c r="R588" s="54"/>
    </row>
    <row r="589" spans="1:32">
      <c r="B589" s="55"/>
      <c r="C589" s="50"/>
      <c r="D589" s="50"/>
      <c r="E589" s="50"/>
      <c r="F589" s="50"/>
      <c r="G589" s="50"/>
      <c r="H589" s="50"/>
      <c r="I589" s="52">
        <f>SUM(I5:I587)</f>
        <v>779</v>
      </c>
      <c r="J589" s="52">
        <f>SUM(J5:J587)</f>
        <v>3280</v>
      </c>
      <c r="K589" s="52">
        <f>SUM(K5:K587)</f>
        <v>2178</v>
      </c>
      <c r="L589" s="52">
        <f>SUM(L5:L587)</f>
        <v>2567</v>
      </c>
      <c r="M589" s="52"/>
      <c r="N589" s="53">
        <f>SUM(N5:N587)</f>
        <v>1244</v>
      </c>
      <c r="O589" s="53"/>
      <c r="P589" s="53"/>
      <c r="Q589" s="54"/>
      <c r="R589" s="54"/>
    </row>
    <row r="590" spans="1:32">
      <c r="B590" s="55"/>
      <c r="C590" s="50"/>
      <c r="D590" s="50"/>
      <c r="E590" s="50"/>
      <c r="F590" s="50"/>
      <c r="G590" s="50"/>
      <c r="H590" s="50"/>
      <c r="I590" s="50"/>
      <c r="J590" s="50"/>
      <c r="K590" s="50"/>
      <c r="L590" s="52"/>
      <c r="M590" s="52"/>
      <c r="N590" s="53" t="e">
        <f>N589+#REF!</f>
        <v>#REF!</v>
      </c>
      <c r="O590" s="53"/>
      <c r="P590" s="53"/>
      <c r="Q590" s="54"/>
      <c r="R590" s="54"/>
    </row>
    <row r="591" spans="1:32">
      <c r="B591" s="27" t="s">
        <v>774</v>
      </c>
      <c r="N591" s="10" t="e">
        <f>N590+#REF!</f>
        <v>#REF!</v>
      </c>
    </row>
    <row r="592" spans="1:32">
      <c r="B592" s="56" t="s">
        <v>781</v>
      </c>
    </row>
    <row r="593" spans="2:2">
      <c r="B593" s="56" t="s">
        <v>775</v>
      </c>
    </row>
    <row r="594" spans="2:2">
      <c r="B594" s="56" t="s">
        <v>776</v>
      </c>
    </row>
    <row r="595" spans="2:2">
      <c r="B595" s="56" t="s">
        <v>779</v>
      </c>
    </row>
    <row r="596" spans="2:2">
      <c r="B596" s="56" t="s">
        <v>777</v>
      </c>
    </row>
    <row r="597" spans="2:2">
      <c r="B597" s="27" t="s">
        <v>778</v>
      </c>
    </row>
    <row r="598" spans="2:2">
      <c r="B598" s="27" t="s">
        <v>780</v>
      </c>
    </row>
  </sheetData>
  <mergeCells count="1">
    <mergeCell ref="AD3:AF3"/>
  </mergeCells>
  <phoneticPr fontId="6" type="noConversion"/>
  <pageMargins left="0.7" right="0.7" top="0.75" bottom="0.75" header="0.3" footer="0.3"/>
  <pageSetup paperSize="9" scale="2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Esimesed-tagumised</vt:lpstr>
      <vt:lpstr>SOODUS</vt:lpstr>
      <vt:lpstr>ÄRI</vt:lpstr>
    </vt:vector>
  </TitlesOfParts>
  <Company>Barum Continental spol. s r.o. Otrokovice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VaDec</dc:creator>
  <cp:lastModifiedBy>Tammo</cp:lastModifiedBy>
  <cp:lastPrinted>2015-01-06T08:57:32Z</cp:lastPrinted>
  <dcterms:created xsi:type="dcterms:W3CDTF">2003-11-10T12:30:46Z</dcterms:created>
  <dcterms:modified xsi:type="dcterms:W3CDTF">2015-01-18T11:12:49Z</dcterms:modified>
</cp:coreProperties>
</file>